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Gutik\Desktop\2024-2025 Учебные планы\"/>
    </mc:Choice>
  </mc:AlternateContent>
  <xr:revisionPtr revIDLastSave="0" documentId="13_ncr:1_{728308F6-E3E8-4AB1-8AA8-8271542E489D}" xr6:coauthVersionLast="47" xr6:coauthVersionMax="47" xr10:uidLastSave="{00000000-0000-0000-0000-000000000000}"/>
  <bookViews>
    <workbookView xWindow="-120" yWindow="-120" windowWidth="24240" windowHeight="13140" tabRatio="489" xr2:uid="{00000000-000D-0000-FFFF-FFFF00000000}"/>
  </bookViews>
  <sheets>
    <sheet name=" 1 курс  2021-2022" sheetId="3" r:id="rId1"/>
    <sheet name="Сверка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H52" i="3" l="1"/>
  <c r="D24" i="3" l="1"/>
  <c r="D23" i="3" s="1"/>
  <c r="D21" i="3"/>
  <c r="E8" i="3"/>
  <c r="F8" i="3"/>
  <c r="G8" i="3"/>
  <c r="H8" i="3"/>
  <c r="K8" i="3"/>
  <c r="L8" i="3"/>
  <c r="M8" i="3"/>
  <c r="N8" i="3"/>
  <c r="O8" i="3"/>
  <c r="P8" i="3"/>
  <c r="Q8" i="3"/>
  <c r="R8" i="3"/>
  <c r="E19" i="3"/>
  <c r="F19" i="3"/>
  <c r="G19" i="3"/>
  <c r="H19" i="3"/>
  <c r="K19" i="3"/>
  <c r="L19" i="3"/>
  <c r="M19" i="3"/>
  <c r="N19" i="3"/>
  <c r="O19" i="3"/>
  <c r="P19" i="3"/>
  <c r="Q19" i="3"/>
  <c r="R19" i="3"/>
  <c r="E23" i="3"/>
  <c r="F23" i="3"/>
  <c r="G23" i="3"/>
  <c r="H23" i="3"/>
  <c r="K23" i="3"/>
  <c r="L23" i="3"/>
  <c r="M23" i="3"/>
  <c r="M7" i="3" s="1"/>
  <c r="N23" i="3"/>
  <c r="N7" i="3" s="1"/>
  <c r="O23" i="3"/>
  <c r="O7" i="3" s="1"/>
  <c r="P23" i="3"/>
  <c r="P7" i="3" s="1"/>
  <c r="Q23" i="3"/>
  <c r="R23" i="3"/>
  <c r="R7" i="3" s="1"/>
  <c r="Q7" i="3" l="1"/>
  <c r="G7" i="3"/>
  <c r="F7" i="3"/>
  <c r="H7" i="3"/>
  <c r="L7" i="3"/>
  <c r="E7" i="3"/>
  <c r="K7" i="3"/>
  <c r="D11" i="3"/>
  <c r="D12" i="3"/>
  <c r="D14" i="3"/>
  <c r="D15" i="3"/>
  <c r="D16" i="3"/>
  <c r="D18" i="3"/>
  <c r="D9" i="3"/>
  <c r="D8" i="3" l="1"/>
  <c r="G52" i="3"/>
  <c r="E52" i="3"/>
  <c r="F52" i="3"/>
  <c r="C18" i="3" l="1"/>
  <c r="M66" i="4" l="1"/>
  <c r="P65" i="4"/>
  <c r="O65" i="4"/>
  <c r="N65" i="4"/>
  <c r="M65" i="4"/>
  <c r="M63" i="4"/>
  <c r="M62" i="4"/>
  <c r="P61" i="4"/>
  <c r="O61" i="4"/>
  <c r="N61" i="4"/>
  <c r="M59" i="4"/>
  <c r="M58" i="4" s="1"/>
  <c r="Q58" i="4"/>
  <c r="P58" i="4"/>
  <c r="O58" i="4"/>
  <c r="N58" i="4"/>
  <c r="M55" i="4"/>
  <c r="M54" i="4"/>
  <c r="Q53" i="4"/>
  <c r="P53" i="4"/>
  <c r="O53" i="4"/>
  <c r="N53" i="4"/>
  <c r="M50" i="4"/>
  <c r="M49" i="4"/>
  <c r="Q48" i="4"/>
  <c r="P48" i="4"/>
  <c r="O48" i="4"/>
  <c r="N48" i="4"/>
  <c r="M44" i="4"/>
  <c r="M43" i="4"/>
  <c r="M42" i="4"/>
  <c r="M41" i="4"/>
  <c r="M40" i="4"/>
  <c r="M39" i="4"/>
  <c r="M38" i="4"/>
  <c r="P37" i="4"/>
  <c r="O37" i="4"/>
  <c r="N37" i="4"/>
  <c r="M35" i="4"/>
  <c r="M34" i="4"/>
  <c r="M33" i="4"/>
  <c r="P32" i="4"/>
  <c r="O32" i="4"/>
  <c r="N32" i="4"/>
  <c r="M31" i="4"/>
  <c r="M30" i="4"/>
  <c r="M29" i="4"/>
  <c r="M28" i="4"/>
  <c r="M27" i="4"/>
  <c r="P26" i="4"/>
  <c r="O26" i="4"/>
  <c r="N26" i="4"/>
  <c r="M24" i="4"/>
  <c r="M23" i="4"/>
  <c r="M22" i="4"/>
  <c r="M21" i="4"/>
  <c r="M19" i="4"/>
  <c r="M18" i="4"/>
  <c r="M17" i="4"/>
  <c r="M16" i="4"/>
  <c r="M15" i="4"/>
  <c r="M14" i="4"/>
  <c r="M13" i="4"/>
  <c r="M12" i="4"/>
  <c r="M11" i="4"/>
  <c r="M10" i="4"/>
  <c r="M9" i="4"/>
  <c r="M8" i="4"/>
  <c r="P7" i="4"/>
  <c r="O7" i="4"/>
  <c r="N7" i="4"/>
  <c r="M32" i="4" l="1"/>
  <c r="N47" i="4"/>
  <c r="N36" i="4" s="1"/>
  <c r="M48" i="4"/>
  <c r="P47" i="4"/>
  <c r="P36" i="4" s="1"/>
  <c r="P25" i="4" s="1"/>
  <c r="P70" i="4" s="1"/>
  <c r="O47" i="4"/>
  <c r="O36" i="4" s="1"/>
  <c r="O25" i="4" s="1"/>
  <c r="M53" i="4"/>
  <c r="M61" i="4"/>
  <c r="M47" i="4" s="1"/>
  <c r="M36" i="4" s="1"/>
  <c r="M7" i="4"/>
  <c r="M26" i="4"/>
  <c r="M37" i="4"/>
  <c r="N25" i="4"/>
  <c r="N70" i="4" s="1"/>
  <c r="O70" i="4"/>
  <c r="Q47" i="4"/>
  <c r="Q70" i="4" s="1"/>
  <c r="M25" i="4" l="1"/>
  <c r="M70" i="4" s="1"/>
  <c r="H70" i="4"/>
  <c r="D66" i="4"/>
  <c r="G65" i="4"/>
  <c r="F65" i="4"/>
  <c r="E65" i="4"/>
  <c r="D65" i="4"/>
  <c r="D62" i="4"/>
  <c r="D61" i="4" s="1"/>
  <c r="G61" i="4"/>
  <c r="F61" i="4"/>
  <c r="E61" i="4"/>
  <c r="D59" i="4"/>
  <c r="D58" i="4" s="1"/>
  <c r="H58" i="4"/>
  <c r="G58" i="4"/>
  <c r="F58" i="4"/>
  <c r="E58" i="4"/>
  <c r="D55" i="4"/>
  <c r="D54" i="4"/>
  <c r="H53" i="4"/>
  <c r="G53" i="4"/>
  <c r="F53" i="4"/>
  <c r="E53" i="4"/>
  <c r="D49" i="4"/>
  <c r="D48" i="4" s="1"/>
  <c r="H48" i="4"/>
  <c r="G48" i="4"/>
  <c r="F48" i="4"/>
  <c r="E48" i="4"/>
  <c r="D46" i="4"/>
  <c r="D45" i="4"/>
  <c r="D44" i="4"/>
  <c r="D43" i="4"/>
  <c r="D42" i="4"/>
  <c r="D41" i="4"/>
  <c r="D40" i="4"/>
  <c r="D39" i="4"/>
  <c r="D38" i="4"/>
  <c r="G37" i="4"/>
  <c r="F37" i="4"/>
  <c r="E37" i="4"/>
  <c r="D35" i="4"/>
  <c r="D34" i="4"/>
  <c r="D33" i="4"/>
  <c r="G32" i="4"/>
  <c r="F32" i="4"/>
  <c r="E32" i="4"/>
  <c r="D31" i="4"/>
  <c r="D30" i="4"/>
  <c r="D29" i="4"/>
  <c r="D28" i="4"/>
  <c r="D27" i="4"/>
  <c r="G26" i="4"/>
  <c r="F26" i="4"/>
  <c r="E26" i="4"/>
  <c r="D23" i="4"/>
  <c r="D22" i="4"/>
  <c r="D21" i="4"/>
  <c r="G20" i="4"/>
  <c r="F20" i="4"/>
  <c r="E20" i="4"/>
  <c r="D19" i="4"/>
  <c r="D18" i="4"/>
  <c r="D17" i="4"/>
  <c r="D16" i="4"/>
  <c r="D15" i="4"/>
  <c r="D14" i="4"/>
  <c r="D13" i="4"/>
  <c r="D12" i="4"/>
  <c r="D11" i="4"/>
  <c r="D10" i="4"/>
  <c r="D9" i="4"/>
  <c r="G8" i="4"/>
  <c r="F8" i="4"/>
  <c r="E8" i="4"/>
  <c r="H69" i="3"/>
  <c r="R48" i="3"/>
  <c r="Q48" i="3"/>
  <c r="P48" i="3"/>
  <c r="O48" i="3"/>
  <c r="N48" i="3"/>
  <c r="M48" i="3"/>
  <c r="H48" i="3"/>
  <c r="G48" i="3"/>
  <c r="F48" i="3"/>
  <c r="E48" i="3"/>
  <c r="R52" i="3"/>
  <c r="R58" i="3"/>
  <c r="Q58" i="3"/>
  <c r="P58" i="3"/>
  <c r="O58" i="3"/>
  <c r="N58" i="3"/>
  <c r="M58" i="3"/>
  <c r="H58" i="3"/>
  <c r="G58" i="3"/>
  <c r="F58" i="3"/>
  <c r="E58" i="3"/>
  <c r="R61" i="3"/>
  <c r="Q61" i="3"/>
  <c r="P61" i="3"/>
  <c r="O61" i="3"/>
  <c r="N61" i="3"/>
  <c r="M61" i="3"/>
  <c r="G61" i="3"/>
  <c r="F61" i="3"/>
  <c r="E61" i="3"/>
  <c r="R64" i="3"/>
  <c r="Q64" i="3"/>
  <c r="P64" i="3"/>
  <c r="O64" i="3"/>
  <c r="N64" i="3"/>
  <c r="M64" i="3"/>
  <c r="G64" i="3"/>
  <c r="F64" i="3"/>
  <c r="E64" i="3"/>
  <c r="D65" i="3"/>
  <c r="D64" i="3" s="1"/>
  <c r="D62" i="3"/>
  <c r="D61" i="3" s="1"/>
  <c r="D59" i="3"/>
  <c r="D58" i="3" s="1"/>
  <c r="D54" i="3"/>
  <c r="D53" i="3"/>
  <c r="D49" i="3"/>
  <c r="D48" i="3" s="1"/>
  <c r="D46" i="3"/>
  <c r="D45" i="3"/>
  <c r="D44" i="3"/>
  <c r="D43" i="3"/>
  <c r="D42" i="3"/>
  <c r="D41" i="3"/>
  <c r="D40" i="3"/>
  <c r="D39" i="3"/>
  <c r="D38" i="3"/>
  <c r="D35" i="3"/>
  <c r="D34" i="3"/>
  <c r="D33" i="3"/>
  <c r="D31" i="3"/>
  <c r="D30" i="3"/>
  <c r="D29" i="3"/>
  <c r="D28" i="3"/>
  <c r="D27" i="3"/>
  <c r="D22" i="3"/>
  <c r="D20" i="3"/>
  <c r="P52" i="3"/>
  <c r="R37" i="3"/>
  <c r="Q37" i="3"/>
  <c r="Q26" i="3"/>
  <c r="Q32" i="3"/>
  <c r="P37" i="3"/>
  <c r="P26" i="3"/>
  <c r="P32" i="3"/>
  <c r="O37" i="3"/>
  <c r="N37" i="3"/>
  <c r="M37" i="3"/>
  <c r="M26" i="3"/>
  <c r="M32" i="3"/>
  <c r="G37" i="3"/>
  <c r="F37" i="3"/>
  <c r="E37" i="3"/>
  <c r="R32" i="3"/>
  <c r="O32" i="3"/>
  <c r="N32" i="3"/>
  <c r="G32" i="3"/>
  <c r="F32" i="3"/>
  <c r="E32" i="3"/>
  <c r="R26" i="3"/>
  <c r="O26" i="3"/>
  <c r="N26" i="3"/>
  <c r="G26" i="3"/>
  <c r="F26" i="3"/>
  <c r="E26" i="3"/>
  <c r="D19" i="3" l="1"/>
  <c r="D7" i="3" s="1"/>
  <c r="D52" i="3"/>
  <c r="D47" i="3" s="1"/>
  <c r="D32" i="4"/>
  <c r="D53" i="4"/>
  <c r="D47" i="4" s="1"/>
  <c r="G47" i="4"/>
  <c r="G36" i="4" s="1"/>
  <c r="G25" i="4" s="1"/>
  <c r="D26" i="4"/>
  <c r="D20" i="4"/>
  <c r="D37" i="4"/>
  <c r="O47" i="3"/>
  <c r="O36" i="3" s="1"/>
  <c r="O25" i="3" s="1"/>
  <c r="O69" i="3" s="1"/>
  <c r="F7" i="4"/>
  <c r="E47" i="4"/>
  <c r="E36" i="4" s="1"/>
  <c r="E25" i="4" s="1"/>
  <c r="D32" i="3"/>
  <c r="G7" i="4"/>
  <c r="F47" i="4"/>
  <c r="F36" i="4" s="1"/>
  <c r="F25" i="4" s="1"/>
  <c r="D8" i="4"/>
  <c r="E7" i="4"/>
  <c r="R47" i="3"/>
  <c r="R36" i="3" s="1"/>
  <c r="R25" i="3" s="1"/>
  <c r="R69" i="3" s="1"/>
  <c r="D37" i="3"/>
  <c r="E47" i="3"/>
  <c r="E36" i="3" s="1"/>
  <c r="E25" i="3" s="1"/>
  <c r="E69" i="3" s="1"/>
  <c r="N47" i="3"/>
  <c r="N36" i="3" s="1"/>
  <c r="N25" i="3" s="1"/>
  <c r="N69" i="3" s="1"/>
  <c r="M47" i="3"/>
  <c r="M36" i="3" s="1"/>
  <c r="M25" i="3" s="1"/>
  <c r="M69" i="3" s="1"/>
  <c r="Q47" i="3"/>
  <c r="Q36" i="3" s="1"/>
  <c r="Q25" i="3" s="1"/>
  <c r="Q69" i="3" s="1"/>
  <c r="K69" i="3"/>
  <c r="D26" i="3"/>
  <c r="P47" i="3"/>
  <c r="P36" i="3" s="1"/>
  <c r="P25" i="3" s="1"/>
  <c r="P69" i="3" s="1"/>
  <c r="G47" i="3"/>
  <c r="G36" i="3" s="1"/>
  <c r="G25" i="3" s="1"/>
  <c r="F47" i="3"/>
  <c r="F36" i="3" s="1"/>
  <c r="F25" i="3" s="1"/>
  <c r="L69" i="3"/>
  <c r="E70" i="4" l="1"/>
  <c r="G70" i="4"/>
  <c r="D7" i="4"/>
  <c r="D36" i="4"/>
  <c r="D25" i="4" s="1"/>
  <c r="F70" i="4"/>
  <c r="G69" i="3"/>
  <c r="D36" i="3"/>
  <c r="D25" i="3" s="1"/>
  <c r="F69" i="3"/>
  <c r="D70" i="4" l="1"/>
  <c r="D69" i="3"/>
</calcChain>
</file>

<file path=xl/sharedStrings.xml><?xml version="1.0" encoding="utf-8"?>
<sst xmlns="http://schemas.openxmlformats.org/spreadsheetml/2006/main" count="643" uniqueCount="284">
  <si>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</si>
  <si>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</si>
  <si>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</si>
  <si>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2 сем.</t>
  </si>
  <si>
    <t>4 сем.</t>
  </si>
  <si>
    <t>6 сем.</t>
  </si>
  <si>
    <t>8 сем.</t>
  </si>
  <si>
    <t>Э, Э</t>
  </si>
  <si>
    <t>Иностранный язык</t>
  </si>
  <si>
    <t>-, ДЗ</t>
  </si>
  <si>
    <t>Математика</t>
  </si>
  <si>
    <t>История</t>
  </si>
  <si>
    <t>Физическая культура</t>
  </si>
  <si>
    <t>-,ДЗ</t>
  </si>
  <si>
    <t>Информатика</t>
  </si>
  <si>
    <t>Физика</t>
  </si>
  <si>
    <t>Химия</t>
  </si>
  <si>
    <t>Биология</t>
  </si>
  <si>
    <t>География</t>
  </si>
  <si>
    <t>Экология</t>
  </si>
  <si>
    <t>ДЗ,-,-,-,-,-,</t>
  </si>
  <si>
    <t>ОГСЭ.00</t>
  </si>
  <si>
    <t>Общий гуманитарный и социально-экономический учебный цикл</t>
  </si>
  <si>
    <t>ОГСЭ.01</t>
  </si>
  <si>
    <t>Основы философии</t>
  </si>
  <si>
    <t>Э,-,-,-,-,-,</t>
  </si>
  <si>
    <t>ОГСЭ.02</t>
  </si>
  <si>
    <t>-,ДЗ,-,-,-,-,</t>
  </si>
  <si>
    <t>ОГСЭ.03</t>
  </si>
  <si>
    <t>ОГСЭ.04</t>
  </si>
  <si>
    <t>ОГСЭ.05</t>
  </si>
  <si>
    <t>Русский язык и культура речи</t>
  </si>
  <si>
    <t>ЕН.00</t>
  </si>
  <si>
    <t>Математический и общий естественнонаучный  учебный цикл</t>
  </si>
  <si>
    <t>ЕН.01</t>
  </si>
  <si>
    <t>ЕН.02</t>
  </si>
  <si>
    <t>Экологические основы природопользования</t>
  </si>
  <si>
    <t>ЕН.03</t>
  </si>
  <si>
    <t>Информационные технологии в профессиональной деятельности</t>
  </si>
  <si>
    <t>П.00</t>
  </si>
  <si>
    <t>Профессиональный  учебный цикл</t>
  </si>
  <si>
    <t>ОП.00</t>
  </si>
  <si>
    <t>Общепрофессиональные дисциплины</t>
  </si>
  <si>
    <t>ОП.01</t>
  </si>
  <si>
    <t>Инженерная графика</t>
  </si>
  <si>
    <t>ОП.02</t>
  </si>
  <si>
    <t>Метрология, стандартизация и подтверждение качества</t>
  </si>
  <si>
    <t>ОП.03</t>
  </si>
  <si>
    <t>Материаловедение</t>
  </si>
  <si>
    <t>ОП.04</t>
  </si>
  <si>
    <t>Спецрисунок и художественная графика</t>
  </si>
  <si>
    <t>-,-,-,-,-,ДЗ</t>
  </si>
  <si>
    <t>ОП.05</t>
  </si>
  <si>
    <t>История стилей в костюме</t>
  </si>
  <si>
    <t>-,Э,-,-,-,-,</t>
  </si>
  <si>
    <t>ОП.06</t>
  </si>
  <si>
    <t>Правовое обеспечение профессиональной деятельности</t>
  </si>
  <si>
    <t>-,-,Э,-,-,-,</t>
  </si>
  <si>
    <t>ОП.07</t>
  </si>
  <si>
    <t>Безопасность жизнедеятельности</t>
  </si>
  <si>
    <t>ПМ.00</t>
  </si>
  <si>
    <t>Профессиональные модули</t>
  </si>
  <si>
    <t>ПМ.01</t>
  </si>
  <si>
    <t>Моделирование швейных изделий</t>
  </si>
  <si>
    <t>МДК.01.01</t>
  </si>
  <si>
    <t>Основы художественного оформления швейного изделия</t>
  </si>
  <si>
    <t>-,-,-,-,ДЗ,-,</t>
  </si>
  <si>
    <t>Учебная практика</t>
  </si>
  <si>
    <t>ПП.01</t>
  </si>
  <si>
    <t>Практика по профилю специальности</t>
  </si>
  <si>
    <t>ПМ.02</t>
  </si>
  <si>
    <t>Конструирование швейных изделий</t>
  </si>
  <si>
    <t>МДК.02.01</t>
  </si>
  <si>
    <t>Теоретические основы конструирования швейных изделий</t>
  </si>
  <si>
    <t>-,-,-,ДЗ,-,-,</t>
  </si>
  <si>
    <t>МДК.02.02</t>
  </si>
  <si>
    <t>Методы конструктивного моделирования швейных изделий</t>
  </si>
  <si>
    <t>УП.02</t>
  </si>
  <si>
    <t>ПП.02</t>
  </si>
  <si>
    <t>ПМ.03</t>
  </si>
  <si>
    <t>Подготовка и организация технологических процессов на швейном производстве</t>
  </si>
  <si>
    <t>МДК.03.01</t>
  </si>
  <si>
    <t>Основы  обработки различных видов одежды</t>
  </si>
  <si>
    <t>УП.03</t>
  </si>
  <si>
    <t>ПМ.04</t>
  </si>
  <si>
    <t>Организация  работы  специализированного подразделения   швейного производства и управление ею</t>
  </si>
  <si>
    <t>МДК.04.01</t>
  </si>
  <si>
    <t>Основы управления работами специализированного подразделения швейного производства</t>
  </si>
  <si>
    <t>ПП.04</t>
  </si>
  <si>
    <t>ПМ.05</t>
  </si>
  <si>
    <t>Выполнение работ по одной или нескольким профессиям рабочих, должностям служащих</t>
  </si>
  <si>
    <t>МДК.05.01</t>
  </si>
  <si>
    <t>УП.05</t>
  </si>
  <si>
    <t>Всего</t>
  </si>
  <si>
    <t>учебной практики</t>
  </si>
  <si>
    <t>производственные практики</t>
  </si>
  <si>
    <t>Преддипломная практика</t>
  </si>
  <si>
    <t>экзаменов</t>
  </si>
  <si>
    <t>дифф. зачетов</t>
  </si>
  <si>
    <t>зачетов</t>
  </si>
  <si>
    <t>1 курс</t>
  </si>
  <si>
    <t>2 курс</t>
  </si>
  <si>
    <t>3 курс</t>
  </si>
  <si>
    <t>4 курс</t>
  </si>
  <si>
    <t>максимальная</t>
  </si>
  <si>
    <t>лабораторных и практических работ</t>
  </si>
  <si>
    <t>Курсовых работ (проектов)</t>
  </si>
  <si>
    <t>16 нед. 576 ч.</t>
  </si>
  <si>
    <t>23 нед. 828 ч.</t>
  </si>
  <si>
    <t>20 нед. 720 ч.</t>
  </si>
  <si>
    <t>13 нед. 468 ч.</t>
  </si>
  <si>
    <t>10 нед. 360ч.</t>
  </si>
  <si>
    <t>Основы безопасности жизнедеятельности</t>
  </si>
  <si>
    <t>ДЗ,-</t>
  </si>
  <si>
    <t>Математика: алгебра, начала математического анализа, геометрия</t>
  </si>
  <si>
    <t>Э,-</t>
  </si>
  <si>
    <t>з/з/з/з/з/ДЗ</t>
  </si>
  <si>
    <t>-,-,ДЗ,-,-,-,</t>
  </si>
  <si>
    <t>-,-,-,-,-,Э</t>
  </si>
  <si>
    <t>ОП.08</t>
  </si>
  <si>
    <t>Основы предпринимательской деятельности</t>
  </si>
  <si>
    <t>-,-,-,-,ДЗ</t>
  </si>
  <si>
    <t>ОП.09</t>
  </si>
  <si>
    <t>Способы поиска работы и  трудоустройства</t>
  </si>
  <si>
    <t>УП 01.</t>
  </si>
  <si>
    <t>Выполнение работ по профессии   Портной</t>
  </si>
  <si>
    <t>ПДП</t>
  </si>
  <si>
    <t>ГИА</t>
  </si>
  <si>
    <t>Государственная итоговая аттестация</t>
  </si>
  <si>
    <r>
      <rPr>
        <b/>
        <sz val="12"/>
        <color indexed="55"/>
        <rFont val="Times New Roman"/>
        <family val="1"/>
        <charset val="204"/>
      </rPr>
      <t>Консультации</t>
    </r>
    <r>
      <rPr>
        <sz val="12"/>
        <color indexed="55"/>
        <rFont val="Times New Roman"/>
        <family val="1"/>
        <charset val="204"/>
      </rPr>
      <t xml:space="preserve"> на учебную группу из расчета 4 часа на одного обучающегося на каждый учебный год </t>
    </r>
  </si>
  <si>
    <t>дисциплин, МДК</t>
  </si>
  <si>
    <t>-,-,-,-,Эк,-,</t>
  </si>
  <si>
    <t>-,-,-,Эк,-,-,</t>
  </si>
  <si>
    <t>-,-,-,-,-,Эк</t>
  </si>
  <si>
    <t>-,Эк,-,-,-,-,</t>
  </si>
  <si>
    <t xml:space="preserve">самостоятельная  работа </t>
  </si>
  <si>
    <t>2. План учебного процесса</t>
  </si>
  <si>
    <t xml:space="preserve">Учебная нагрузка обучающихся  (час)                              Распределение  обязательной нагрузки по курсам и семестрам  (час в семестр)                                                                        </t>
  </si>
  <si>
    <t>всего занятий</t>
  </si>
  <si>
    <t>14,5  нед.    522 ч.</t>
  </si>
  <si>
    <t>10,5 нед.  378 ч.</t>
  </si>
  <si>
    <t>3ДЗ</t>
  </si>
  <si>
    <t>Производственная (преддипломная) практика</t>
  </si>
  <si>
    <t xml:space="preserve">Государственная итоговая  аттестация </t>
  </si>
  <si>
    <t>Общеобразовательный учебный цикл</t>
  </si>
  <si>
    <t>з/ ДЗ</t>
  </si>
  <si>
    <t xml:space="preserve">Обязательная и вариативная часть учебных циклов </t>
  </si>
  <si>
    <t>О.00</t>
  </si>
  <si>
    <t>ОДБ.00</t>
  </si>
  <si>
    <t>Базовые дисциплины</t>
  </si>
  <si>
    <t>Русский язык</t>
  </si>
  <si>
    <t>-,Э</t>
  </si>
  <si>
    <t>ОДБ.01</t>
  </si>
  <si>
    <t>ОДБ.02</t>
  </si>
  <si>
    <t>ОДБ.03</t>
  </si>
  <si>
    <t>ОДБ.04</t>
  </si>
  <si>
    <t>ОДБ.05</t>
  </si>
  <si>
    <t>ОДБ.06</t>
  </si>
  <si>
    <t>ОДБ.07</t>
  </si>
  <si>
    <t>ОДБ.08</t>
  </si>
  <si>
    <t>ОДБ.09</t>
  </si>
  <si>
    <t>ОДБ.10</t>
  </si>
  <si>
    <t>ОДБ.11</t>
  </si>
  <si>
    <t>Обществознание</t>
  </si>
  <si>
    <t>ОДУ.00</t>
  </si>
  <si>
    <t>ОДУ.01</t>
  </si>
  <si>
    <t>ОДУ.02</t>
  </si>
  <si>
    <t>ОДУ.03</t>
  </si>
  <si>
    <t>ИП</t>
  </si>
  <si>
    <t>Индивидуальный проект</t>
  </si>
  <si>
    <t>Литература</t>
  </si>
  <si>
    <t>5Эк/13ДЗ</t>
  </si>
  <si>
    <t>4Э/5ДЗ</t>
  </si>
  <si>
    <t>5Эк/4Э/18ДЗ</t>
  </si>
  <si>
    <t>1Э/3ДЗ</t>
  </si>
  <si>
    <t>5Эк/5Э/24ДЗ</t>
  </si>
  <si>
    <t>3Э/1ДЗ</t>
  </si>
  <si>
    <t>обязательная аудиторная</t>
  </si>
  <si>
    <t>в т.ч.</t>
  </si>
  <si>
    <t>1Э/9ДЗ</t>
  </si>
  <si>
    <t>4Э/10ДЗ</t>
  </si>
  <si>
    <t>5Эк/9Э/34ДЗ</t>
  </si>
  <si>
    <t>Учебные дисциплины на углубленном уровне изучения</t>
  </si>
  <si>
    <t>Программа базовой подготовки</t>
  </si>
  <si>
    <t>4 н</t>
  </si>
  <si>
    <t>6 н</t>
  </si>
  <si>
    <t>Дипломный проект (работа)</t>
  </si>
  <si>
    <t>Выполнение  выпускной квалификационной работы с  18.05.  по  14.06.  (всего 4 недели)</t>
  </si>
  <si>
    <t>Защита  выпускной квалификационной работы  с 15.06.  по 28.06. (всего 2 недели)</t>
  </si>
  <si>
    <t>0.00</t>
  </si>
  <si>
    <t>4Э/9ДЗ</t>
  </si>
  <si>
    <t>ОУД.01</t>
  </si>
  <si>
    <t>Русский язык и литература</t>
  </si>
  <si>
    <t>ч.1 Русский язык</t>
  </si>
  <si>
    <t>ч.2 Литература</t>
  </si>
  <si>
    <t>ОУД.02</t>
  </si>
  <si>
    <t>ОУД.03</t>
  </si>
  <si>
    <t>Э, -</t>
  </si>
  <si>
    <t>ОУД.04</t>
  </si>
  <si>
    <t>з,ДЗ</t>
  </si>
  <si>
    <t>ОУД.05</t>
  </si>
  <si>
    <t>ОБЖ</t>
  </si>
  <si>
    <t>ОУД.06</t>
  </si>
  <si>
    <t>ОУД.07</t>
  </si>
  <si>
    <t xml:space="preserve">Обществознание </t>
  </si>
  <si>
    <t>ОУД.08</t>
  </si>
  <si>
    <t>ОУД.09</t>
  </si>
  <si>
    <t>ОУД.10</t>
  </si>
  <si>
    <t>Профильные общеобразовательные дисциплины</t>
  </si>
  <si>
    <t>ОУД.11</t>
  </si>
  <si>
    <t>-, Э</t>
  </si>
  <si>
    <t>ОУД.12</t>
  </si>
  <si>
    <t>ОУД.13</t>
  </si>
  <si>
    <t>УД.01</t>
  </si>
  <si>
    <t>Введение в специальность</t>
  </si>
  <si>
    <t>-,-</t>
  </si>
  <si>
    <t>5Эк/5Э/21ДЗ</t>
  </si>
  <si>
    <t>-,-,-,-,-,-ДЗ</t>
  </si>
  <si>
    <t>з,з,з,з,з,ДЗ</t>
  </si>
  <si>
    <t>2ДЗ</t>
  </si>
  <si>
    <t>5Эк/4Э/16ДЗ</t>
  </si>
  <si>
    <t>4Э/3ДЗ</t>
  </si>
  <si>
    <t>-,-,-,Э,-,-,</t>
  </si>
  <si>
    <t>Эк</t>
  </si>
  <si>
    <t>МДК.01.02</t>
  </si>
  <si>
    <t>Эскизирование</t>
  </si>
  <si>
    <t>УП.01</t>
  </si>
  <si>
    <t>МДК.04.02</t>
  </si>
  <si>
    <t>Основы эргономики и экономики</t>
  </si>
  <si>
    <t>Выполнение работ по профессии Портной</t>
  </si>
  <si>
    <t>ПДП.00</t>
  </si>
  <si>
    <t>Производственная практика (преддипломная практика)</t>
  </si>
  <si>
    <t>4н</t>
  </si>
  <si>
    <t>ГИА.00</t>
  </si>
  <si>
    <t>6н</t>
  </si>
  <si>
    <t>Всего по циклам</t>
  </si>
  <si>
    <t>5Эк/9Э/30ДЗ</t>
  </si>
  <si>
    <t>Консультации на учебную группу из расчета 4 часа на каждого обучающегося на каждый учебный год</t>
  </si>
  <si>
    <r>
      <rPr>
        <sz val="7"/>
        <color indexed="55"/>
        <rFont val="Times New Roman"/>
        <family val="1"/>
        <charset val="204"/>
      </rPr>
      <t> </t>
    </r>
    <r>
      <rPr>
        <sz val="12"/>
        <color indexed="55"/>
        <rFont val="Times New Roman"/>
        <family val="1"/>
        <charset val="204"/>
      </rPr>
      <t>Дипломный проект (работа)</t>
    </r>
  </si>
  <si>
    <t>Выполнение выпускной квалификационной работы с  18.05.  по  14.06.  (всего 4 недели)</t>
  </si>
  <si>
    <t>Защита выпускной квалификационной работы с 15.06.. по 28.06. (всего 2 недели)</t>
  </si>
  <si>
    <t>Новые</t>
  </si>
  <si>
    <t>Старые</t>
  </si>
  <si>
    <t>Производственная  практика  (преддипломная)</t>
  </si>
  <si>
    <t>Э,Э</t>
  </si>
  <si>
    <t>Астрономия</t>
  </si>
  <si>
    <t>2Э/2ДЗ</t>
  </si>
  <si>
    <t xml:space="preserve">Математика </t>
  </si>
  <si>
    <t>Выпускная квалификационная работа ( Дипломный проект, работа)</t>
  </si>
  <si>
    <t>Конструирование с применением систем автоматизированного проектирования одежды</t>
  </si>
  <si>
    <t>МДК.02.03</t>
  </si>
  <si>
    <t>Родная литература</t>
  </si>
  <si>
    <t>ОДД.00</t>
  </si>
  <si>
    <t>Дополнительные учебные дисциплины</t>
  </si>
  <si>
    <t>ОДД.01</t>
  </si>
  <si>
    <t>Основы проектной деятельности (индивидуальный проект)</t>
  </si>
  <si>
    <t>1ДЗ</t>
  </si>
  <si>
    <t>3Э/7ДЗ</t>
  </si>
  <si>
    <t>5Э/10ДЗ</t>
  </si>
  <si>
    <t>1 сем.</t>
  </si>
  <si>
    <t>3 сем.</t>
  </si>
  <si>
    <t>5 сем.</t>
  </si>
  <si>
    <t>7 сем.</t>
  </si>
  <si>
    <t xml:space="preserve"> Распределение  обязательной нагрузки по курсам и семестрам  (час в семестр)      </t>
  </si>
  <si>
    <t>ФГОС СПО</t>
  </si>
  <si>
    <t>Вариатив</t>
  </si>
  <si>
    <t>-,-,-,-,-,Эм</t>
  </si>
  <si>
    <t>-,-,-,Эм,-,-,</t>
  </si>
  <si>
    <t>-,-,-,ДЗ,-,-</t>
  </si>
  <si>
    <t>-,-,-,-,ДЗ,-</t>
  </si>
  <si>
    <t>-,-,-,-,Эм,-</t>
  </si>
  <si>
    <t>-,-,ДЗ,-,-,-</t>
  </si>
  <si>
    <t>Э,-,-,-,-,-</t>
  </si>
  <si>
    <t>-,-,Э,-,-,-</t>
  </si>
  <si>
    <t>-,Э,-,-,-,-</t>
  </si>
  <si>
    <t>ДЗ,-,-,-,-,-</t>
  </si>
  <si>
    <t>-,ДЗ,-,-,-,-</t>
  </si>
  <si>
    <t>-,Эк,-,-,-,-</t>
  </si>
  <si>
    <t xml:space="preserve"> </t>
  </si>
  <si>
    <t>1Эк/4Эм/13ДЗ</t>
  </si>
  <si>
    <t>1Эк/4Эм/4Э/18ДЗ</t>
  </si>
  <si>
    <t>1Эк/4Эм/5Э/24ДЗ</t>
  </si>
  <si>
    <t>1Эк/4Эм/10Э/34ДЗ</t>
  </si>
  <si>
    <t>29.02.04 Конструирование , моделирование и технология швейных изделий  (начало подготовки  2022-2023 уч.год)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</si>
</sst>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04"/>
    </font>
    <font>
      <sz val="12"/>
      <color indexed="55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i/>
      <sz val="12"/>
      <color indexed="55"/>
      <name val="Times New Roman"/>
      <family val="1"/>
      <charset val="204"/>
    </font>
    <font>
      <sz val="14"/>
      <color indexed="55"/>
      <name val="Times New Roman"/>
      <family val="1"/>
      <charset val="204"/>
    </font>
    <font>
      <b/>
      <sz val="11"/>
      <color indexed="55"/>
      <name val="Calibri"/>
      <family val="2"/>
      <charset val="204"/>
    </font>
    <font>
      <b/>
      <sz val="14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b/>
      <i/>
      <sz val="12"/>
      <color indexed="55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7"/>
      <color indexed="55"/>
      <name val="Times New Roman"/>
      <family val="1"/>
      <charset val="204"/>
    </font>
    <font>
      <sz val="11"/>
      <color indexed="55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3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5" fillId="0" borderId="0" xfId="0" applyFont="1"/>
    <xf numFmtId="0" fontId="2" fillId="0" borderId="3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2" fillId="0" borderId="0" xfId="0" applyFont="1"/>
    <xf numFmtId="49" fontId="1" fillId="0" borderId="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49" fontId="2" fillId="7" borderId="3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9" borderId="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1" fillId="0" borderId="20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textRotation="90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49" fontId="1" fillId="0" borderId="6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0" fillId="0" borderId="8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49" fontId="1" fillId="0" borderId="13" xfId="0" applyNumberFormat="1" applyFont="1" applyBorder="1" applyAlignment="1">
      <alignment horizontal="center" vertical="center" textRotation="90" wrapText="1"/>
    </xf>
    <xf numFmtId="49" fontId="1" fillId="0" borderId="3" xfId="0" applyNumberFormat="1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000"/>
      <rgbColor rgb="00FF9900"/>
      <rgbColor rgb="00FF6600"/>
      <rgbColor rgb="00604A7B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T76"/>
  <sheetViews>
    <sheetView tabSelected="1" topLeftCell="A58" zoomScale="85" zoomScaleNormal="85" workbookViewId="0">
      <selection activeCell="C1" sqref="C1:S1"/>
    </sheetView>
  </sheetViews>
  <sheetFormatPr defaultColWidth="10.85546875" defaultRowHeight="15" x14ac:dyDescent="0.25"/>
  <cols>
    <col min="1" max="1" width="15.28515625" customWidth="1"/>
    <col min="2" max="2" width="43" customWidth="1"/>
    <col min="3" max="3" width="21" style="1" customWidth="1"/>
    <col min="4" max="4" width="9.140625" customWidth="1"/>
    <col min="5" max="5" width="8.7109375" customWidth="1"/>
    <col min="6" max="6" width="8.140625" customWidth="1"/>
    <col min="7" max="7" width="8.5703125" customWidth="1"/>
    <col min="8" max="8" width="8.42578125" customWidth="1"/>
    <col min="9" max="10" width="10" customWidth="1"/>
    <col min="11" max="11" width="8.28515625" customWidth="1"/>
    <col min="12" max="12" width="8.5703125" customWidth="1"/>
    <col min="13" max="13" width="10" customWidth="1"/>
    <col min="14" max="15" width="11.28515625" customWidth="1"/>
    <col min="16" max="16" width="10" customWidth="1"/>
    <col min="17" max="18" width="10.140625" customWidth="1"/>
  </cols>
  <sheetData>
    <row r="1" spans="1:20" ht="36" customHeight="1" thickBot="1" x14ac:dyDescent="0.3">
      <c r="B1" s="46" t="s">
        <v>136</v>
      </c>
      <c r="C1" s="134" t="s">
        <v>283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04"/>
    </row>
    <row r="2" spans="1:20" ht="16.5" customHeight="1" thickTop="1" thickBot="1" x14ac:dyDescent="0.3">
      <c r="A2" s="143" t="s">
        <v>0</v>
      </c>
      <c r="B2" s="143" t="s">
        <v>1</v>
      </c>
      <c r="C2" s="151" t="s">
        <v>2</v>
      </c>
      <c r="D2" s="135" t="s">
        <v>137</v>
      </c>
      <c r="E2" s="136"/>
      <c r="F2" s="136"/>
      <c r="G2" s="136"/>
      <c r="H2" s="137"/>
      <c r="I2" s="138" t="s">
        <v>264</v>
      </c>
      <c r="J2" s="138" t="s">
        <v>265</v>
      </c>
      <c r="K2" s="135" t="s">
        <v>263</v>
      </c>
      <c r="L2" s="136"/>
      <c r="M2" s="136"/>
      <c r="N2" s="136"/>
      <c r="O2" s="136"/>
      <c r="P2" s="136"/>
      <c r="Q2" s="136"/>
      <c r="R2" s="137"/>
    </row>
    <row r="3" spans="1:20" ht="16.5" customHeight="1" thickBot="1" x14ac:dyDescent="0.3">
      <c r="A3" s="133"/>
      <c r="B3" s="133"/>
      <c r="C3" s="152"/>
      <c r="D3" s="144" t="s">
        <v>104</v>
      </c>
      <c r="E3" s="144" t="s">
        <v>135</v>
      </c>
      <c r="F3" s="148" t="s">
        <v>177</v>
      </c>
      <c r="G3" s="149"/>
      <c r="H3" s="150"/>
      <c r="I3" s="139"/>
      <c r="J3" s="139"/>
      <c r="K3" s="133" t="s">
        <v>100</v>
      </c>
      <c r="L3" s="133"/>
      <c r="M3" s="133" t="s">
        <v>101</v>
      </c>
      <c r="N3" s="133"/>
      <c r="O3" s="133" t="s">
        <v>102</v>
      </c>
      <c r="P3" s="133"/>
      <c r="Q3" s="133" t="s">
        <v>103</v>
      </c>
      <c r="R3" s="133"/>
    </row>
    <row r="4" spans="1:20" ht="15.75" customHeight="1" thickBot="1" x14ac:dyDescent="0.3">
      <c r="A4" s="133"/>
      <c r="B4" s="133"/>
      <c r="C4" s="152"/>
      <c r="D4" s="145"/>
      <c r="E4" s="145"/>
      <c r="F4" s="147" t="s">
        <v>178</v>
      </c>
      <c r="G4" s="147"/>
      <c r="H4" s="147"/>
      <c r="I4" s="139"/>
      <c r="J4" s="139"/>
      <c r="K4" s="111" t="s">
        <v>259</v>
      </c>
      <c r="L4" s="111" t="s">
        <v>3</v>
      </c>
      <c r="M4" s="111" t="s">
        <v>260</v>
      </c>
      <c r="N4" s="111" t="s">
        <v>4</v>
      </c>
      <c r="O4" s="111" t="s">
        <v>261</v>
      </c>
      <c r="P4" s="111" t="s">
        <v>5</v>
      </c>
      <c r="Q4" s="111" t="s">
        <v>262</v>
      </c>
      <c r="R4" s="111" t="s">
        <v>6</v>
      </c>
    </row>
    <row r="5" spans="1:20" ht="92.25" customHeight="1" thickBot="1" x14ac:dyDescent="0.3">
      <c r="A5" s="133"/>
      <c r="B5" s="133"/>
      <c r="C5" s="152"/>
      <c r="D5" s="146"/>
      <c r="E5" s="146"/>
      <c r="F5" s="23" t="s">
        <v>138</v>
      </c>
      <c r="G5" s="24" t="s">
        <v>105</v>
      </c>
      <c r="H5" s="24" t="s">
        <v>106</v>
      </c>
      <c r="I5" s="140"/>
      <c r="J5" s="140"/>
      <c r="K5" s="25" t="s">
        <v>107</v>
      </c>
      <c r="L5" s="25" t="s">
        <v>108</v>
      </c>
      <c r="M5" s="25" t="s">
        <v>107</v>
      </c>
      <c r="N5" s="25" t="s">
        <v>139</v>
      </c>
      <c r="O5" s="25" t="s">
        <v>140</v>
      </c>
      <c r="P5" s="25" t="s">
        <v>109</v>
      </c>
      <c r="Q5" s="25" t="s">
        <v>110</v>
      </c>
      <c r="R5" s="25" t="s">
        <v>111</v>
      </c>
    </row>
    <row r="6" spans="1:20" ht="16.5" thickBot="1" x14ac:dyDescent="0.3">
      <c r="A6" s="3">
        <v>1</v>
      </c>
      <c r="B6" s="4">
        <v>2</v>
      </c>
      <c r="C6" s="5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/>
      <c r="J6" s="2"/>
      <c r="K6" s="2">
        <v>9</v>
      </c>
      <c r="L6" s="2">
        <v>10</v>
      </c>
      <c r="M6" s="2">
        <v>11</v>
      </c>
      <c r="N6" s="2">
        <v>12</v>
      </c>
      <c r="O6" s="2">
        <v>13</v>
      </c>
      <c r="P6" s="2">
        <v>14</v>
      </c>
      <c r="Q6" s="2">
        <v>15</v>
      </c>
      <c r="R6" s="2">
        <v>16</v>
      </c>
    </row>
    <row r="7" spans="1:20" ht="26.25" customHeight="1" thickBot="1" x14ac:dyDescent="0.3">
      <c r="A7" s="48" t="s">
        <v>147</v>
      </c>
      <c r="B7" s="49" t="s">
        <v>144</v>
      </c>
      <c r="C7" s="50" t="s">
        <v>258</v>
      </c>
      <c r="D7" s="51">
        <f>SUM(D8,D19,D23)</f>
        <v>2106</v>
      </c>
      <c r="E7" s="51">
        <f t="shared" ref="E7:R7" si="0">SUM(E8,E19,E23)</f>
        <v>702</v>
      </c>
      <c r="F7" s="51">
        <f t="shared" si="0"/>
        <v>1404</v>
      </c>
      <c r="G7" s="51">
        <f t="shared" si="0"/>
        <v>615</v>
      </c>
      <c r="H7" s="51">
        <f t="shared" si="0"/>
        <v>0</v>
      </c>
      <c r="I7" s="51"/>
      <c r="J7" s="51"/>
      <c r="K7" s="51">
        <f t="shared" si="0"/>
        <v>576</v>
      </c>
      <c r="L7" s="51">
        <f t="shared" si="0"/>
        <v>828</v>
      </c>
      <c r="M7" s="51">
        <f t="shared" si="0"/>
        <v>0</v>
      </c>
      <c r="N7" s="51">
        <f t="shared" si="0"/>
        <v>0</v>
      </c>
      <c r="O7" s="51">
        <f t="shared" si="0"/>
        <v>0</v>
      </c>
      <c r="P7" s="51">
        <f t="shared" si="0"/>
        <v>0</v>
      </c>
      <c r="Q7" s="51">
        <f t="shared" si="0"/>
        <v>0</v>
      </c>
      <c r="R7" s="51">
        <f t="shared" si="0"/>
        <v>0</v>
      </c>
    </row>
    <row r="8" spans="1:20" ht="27" customHeight="1" thickBot="1" x14ac:dyDescent="0.3">
      <c r="A8" s="106" t="s">
        <v>148</v>
      </c>
      <c r="B8" s="107" t="s">
        <v>149</v>
      </c>
      <c r="C8" s="108" t="s">
        <v>257</v>
      </c>
      <c r="D8" s="105">
        <f>SUM(D9:D18)</f>
        <v>1313</v>
      </c>
      <c r="E8" s="105">
        <f t="shared" ref="E8:R8" si="1">SUM(E9:E18)</f>
        <v>439</v>
      </c>
      <c r="F8" s="105">
        <f t="shared" si="1"/>
        <v>874</v>
      </c>
      <c r="G8" s="105">
        <f t="shared" si="1"/>
        <v>386</v>
      </c>
      <c r="H8" s="105">
        <f t="shared" si="1"/>
        <v>0</v>
      </c>
      <c r="I8" s="105"/>
      <c r="J8" s="105"/>
      <c r="K8" s="105">
        <f t="shared" si="1"/>
        <v>362</v>
      </c>
      <c r="L8" s="105">
        <f t="shared" si="1"/>
        <v>512</v>
      </c>
      <c r="M8" s="105">
        <f t="shared" si="1"/>
        <v>0</v>
      </c>
      <c r="N8" s="105">
        <f t="shared" si="1"/>
        <v>0</v>
      </c>
      <c r="O8" s="105">
        <f t="shared" si="1"/>
        <v>0</v>
      </c>
      <c r="P8" s="105">
        <f t="shared" si="1"/>
        <v>0</v>
      </c>
      <c r="Q8" s="105">
        <f t="shared" si="1"/>
        <v>0</v>
      </c>
      <c r="R8" s="105">
        <f t="shared" si="1"/>
        <v>0</v>
      </c>
    </row>
    <row r="9" spans="1:20" ht="20.25" customHeight="1" thickBot="1" x14ac:dyDescent="0.3">
      <c r="A9" s="10" t="s">
        <v>152</v>
      </c>
      <c r="B9" s="35" t="s">
        <v>150</v>
      </c>
      <c r="C9" s="103" t="s">
        <v>244</v>
      </c>
      <c r="D9" s="56">
        <f>SUM(E9:F9)</f>
        <v>176</v>
      </c>
      <c r="E9" s="57">
        <v>59</v>
      </c>
      <c r="F9" s="58">
        <v>117</v>
      </c>
      <c r="G9" s="26">
        <v>59</v>
      </c>
      <c r="H9" s="4"/>
      <c r="I9" s="4"/>
      <c r="J9" s="4"/>
      <c r="K9" s="4">
        <v>48</v>
      </c>
      <c r="L9" s="4">
        <v>69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</row>
    <row r="10" spans="1:20" ht="16.5" thickBot="1" x14ac:dyDescent="0.3">
      <c r="A10" s="25" t="s">
        <v>153</v>
      </c>
      <c r="B10" s="34" t="s">
        <v>170</v>
      </c>
      <c r="C10" s="45" t="s">
        <v>13</v>
      </c>
      <c r="D10" s="56">
        <v>121</v>
      </c>
      <c r="E10" s="10">
        <v>40</v>
      </c>
      <c r="F10" s="26">
        <v>81</v>
      </c>
      <c r="G10" s="2">
        <v>38</v>
      </c>
      <c r="H10" s="4"/>
      <c r="I10" s="4"/>
      <c r="J10" s="4"/>
      <c r="K10" s="4">
        <v>36</v>
      </c>
      <c r="L10" s="4">
        <v>45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</row>
    <row r="11" spans="1:20" ht="16.5" thickBot="1" x14ac:dyDescent="0.3">
      <c r="A11" s="110" t="s">
        <v>154</v>
      </c>
      <c r="B11" s="109" t="s">
        <v>251</v>
      </c>
      <c r="C11" s="117" t="s">
        <v>113</v>
      </c>
      <c r="D11" s="56">
        <f t="shared" ref="D11:D18" si="2">SUM(E11:F11)</f>
        <v>54</v>
      </c>
      <c r="E11" s="15">
        <v>18</v>
      </c>
      <c r="F11" s="26">
        <v>36</v>
      </c>
      <c r="G11" s="2">
        <v>8</v>
      </c>
      <c r="H11" s="4"/>
      <c r="I11" s="4"/>
      <c r="J11" s="4"/>
      <c r="K11" s="4">
        <v>36</v>
      </c>
      <c r="L11" s="4">
        <v>0</v>
      </c>
      <c r="M11" s="4"/>
      <c r="N11" s="4"/>
      <c r="O11" s="4"/>
      <c r="P11" s="4"/>
      <c r="Q11" s="4"/>
      <c r="R11" s="4"/>
    </row>
    <row r="12" spans="1:20" ht="21.75" customHeight="1" thickBot="1" x14ac:dyDescent="0.3">
      <c r="A12" s="25" t="s">
        <v>155</v>
      </c>
      <c r="B12" s="31" t="s">
        <v>8</v>
      </c>
      <c r="C12" s="14" t="s">
        <v>210</v>
      </c>
      <c r="D12" s="56">
        <f t="shared" si="2"/>
        <v>176</v>
      </c>
      <c r="E12" s="15">
        <v>59</v>
      </c>
      <c r="F12" s="26">
        <v>117</v>
      </c>
      <c r="G12" s="2">
        <v>117</v>
      </c>
      <c r="H12" s="4"/>
      <c r="I12" s="4"/>
      <c r="J12" s="4"/>
      <c r="K12" s="4">
        <v>48</v>
      </c>
      <c r="L12" s="4">
        <v>69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</row>
    <row r="13" spans="1:20" ht="21.75" customHeight="1" thickBot="1" x14ac:dyDescent="0.3">
      <c r="A13" s="25" t="s">
        <v>156</v>
      </c>
      <c r="B13" s="31" t="s">
        <v>11</v>
      </c>
      <c r="C13" s="7" t="s">
        <v>9</v>
      </c>
      <c r="D13" s="56">
        <f t="shared" si="2"/>
        <v>176</v>
      </c>
      <c r="E13" s="15">
        <v>59</v>
      </c>
      <c r="F13" s="26">
        <v>117</v>
      </c>
      <c r="G13" s="2">
        <v>10</v>
      </c>
      <c r="H13" s="4"/>
      <c r="I13" s="4"/>
      <c r="J13" s="4"/>
      <c r="K13" s="4">
        <v>42</v>
      </c>
      <c r="L13" s="4">
        <v>75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</row>
    <row r="14" spans="1:20" ht="22.5" customHeight="1" thickBot="1" x14ac:dyDescent="0.3">
      <c r="A14" s="25" t="s">
        <v>157</v>
      </c>
      <c r="B14" s="31" t="s">
        <v>12</v>
      </c>
      <c r="C14" s="7" t="s">
        <v>145</v>
      </c>
      <c r="D14" s="56">
        <f t="shared" si="2"/>
        <v>176</v>
      </c>
      <c r="E14" s="15">
        <v>59</v>
      </c>
      <c r="F14" s="26">
        <v>117</v>
      </c>
      <c r="G14" s="2">
        <v>102</v>
      </c>
      <c r="H14" s="4"/>
      <c r="I14" s="4"/>
      <c r="J14" s="4"/>
      <c r="K14" s="4">
        <v>48</v>
      </c>
      <c r="L14" s="4">
        <v>69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</row>
    <row r="15" spans="1:20" ht="32.25" thickBot="1" x14ac:dyDescent="0.3">
      <c r="A15" s="25" t="s">
        <v>158</v>
      </c>
      <c r="B15" s="31" t="s">
        <v>112</v>
      </c>
      <c r="C15" s="7" t="s">
        <v>9</v>
      </c>
      <c r="D15" s="56">
        <f t="shared" si="2"/>
        <v>105</v>
      </c>
      <c r="E15" s="15">
        <v>35</v>
      </c>
      <c r="F15" s="25">
        <v>70</v>
      </c>
      <c r="G15" s="15">
        <v>20</v>
      </c>
      <c r="H15" s="15"/>
      <c r="I15" s="15"/>
      <c r="J15" s="15"/>
      <c r="K15" s="15">
        <v>30</v>
      </c>
      <c r="L15" s="15">
        <v>40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</row>
    <row r="16" spans="1:20" ht="21.75" customHeight="1" thickBot="1" x14ac:dyDescent="0.3">
      <c r="A16" s="25" t="s">
        <v>159</v>
      </c>
      <c r="B16" s="31" t="s">
        <v>16</v>
      </c>
      <c r="C16" s="7" t="s">
        <v>13</v>
      </c>
      <c r="D16" s="56">
        <f t="shared" si="2"/>
        <v>168</v>
      </c>
      <c r="E16" s="15">
        <v>56</v>
      </c>
      <c r="F16" s="25">
        <v>112</v>
      </c>
      <c r="G16" s="15">
        <v>7</v>
      </c>
      <c r="H16" s="15"/>
      <c r="I16" s="15"/>
      <c r="J16" s="15"/>
      <c r="K16" s="15">
        <v>46</v>
      </c>
      <c r="L16" s="15">
        <v>66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</row>
    <row r="17" spans="1:18" ht="20.25" customHeight="1" thickBot="1" x14ac:dyDescent="0.3">
      <c r="A17" s="25" t="s">
        <v>160</v>
      </c>
      <c r="B17" s="31" t="s">
        <v>163</v>
      </c>
      <c r="C17" s="7" t="s">
        <v>9</v>
      </c>
      <c r="D17" s="56">
        <v>107</v>
      </c>
      <c r="E17" s="15">
        <v>36</v>
      </c>
      <c r="F17" s="25">
        <v>71</v>
      </c>
      <c r="G17" s="15">
        <v>17</v>
      </c>
      <c r="H17" s="15"/>
      <c r="I17" s="15"/>
      <c r="J17" s="15"/>
      <c r="K17" s="15">
        <v>28</v>
      </c>
      <c r="L17" s="15">
        <v>43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</row>
    <row r="18" spans="1:18" ht="20.25" customHeight="1" thickBot="1" x14ac:dyDescent="0.3">
      <c r="A18" s="25" t="s">
        <v>161</v>
      </c>
      <c r="B18" s="31" t="s">
        <v>245</v>
      </c>
      <c r="C18" s="7" t="str">
        <f>$C$17</f>
        <v>-, ДЗ</v>
      </c>
      <c r="D18" s="56">
        <f t="shared" si="2"/>
        <v>54</v>
      </c>
      <c r="E18" s="15">
        <v>18</v>
      </c>
      <c r="F18" s="15">
        <v>36</v>
      </c>
      <c r="G18" s="15">
        <v>8</v>
      </c>
      <c r="H18" s="15"/>
      <c r="I18" s="15"/>
      <c r="J18" s="15"/>
      <c r="K18" s="15">
        <v>0</v>
      </c>
      <c r="L18" s="15">
        <v>36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</row>
    <row r="19" spans="1:18" ht="38.25" customHeight="1" thickBot="1" x14ac:dyDescent="0.3">
      <c r="A19" s="106" t="s">
        <v>164</v>
      </c>
      <c r="B19" s="107" t="s">
        <v>182</v>
      </c>
      <c r="C19" s="108" t="s">
        <v>246</v>
      </c>
      <c r="D19" s="105">
        <f>SUM(D20:D22)</f>
        <v>739</v>
      </c>
      <c r="E19" s="105">
        <f t="shared" ref="E19:R19" si="3">SUM(E20:E22)</f>
        <v>245</v>
      </c>
      <c r="F19" s="105">
        <f t="shared" si="3"/>
        <v>494</v>
      </c>
      <c r="G19" s="105">
        <f t="shared" si="3"/>
        <v>229</v>
      </c>
      <c r="H19" s="105">
        <f t="shared" si="3"/>
        <v>0</v>
      </c>
      <c r="I19" s="105"/>
      <c r="J19" s="105"/>
      <c r="K19" s="105">
        <f t="shared" si="3"/>
        <v>196</v>
      </c>
      <c r="L19" s="105">
        <f t="shared" si="3"/>
        <v>298</v>
      </c>
      <c r="M19" s="105">
        <f t="shared" si="3"/>
        <v>0</v>
      </c>
      <c r="N19" s="105">
        <f t="shared" si="3"/>
        <v>0</v>
      </c>
      <c r="O19" s="105">
        <f t="shared" si="3"/>
        <v>0</v>
      </c>
      <c r="P19" s="105">
        <f t="shared" si="3"/>
        <v>0</v>
      </c>
      <c r="Q19" s="105">
        <f t="shared" si="3"/>
        <v>0</v>
      </c>
      <c r="R19" s="105">
        <f t="shared" si="3"/>
        <v>0</v>
      </c>
    </row>
    <row r="20" spans="1:18" ht="23.25" customHeight="1" thickBot="1" x14ac:dyDescent="0.3">
      <c r="A20" s="25" t="s">
        <v>165</v>
      </c>
      <c r="B20" s="37" t="s">
        <v>247</v>
      </c>
      <c r="C20" s="14" t="s">
        <v>7</v>
      </c>
      <c r="D20" s="11">
        <f>SUM(E20,F20)</f>
        <v>408</v>
      </c>
      <c r="E20" s="11">
        <v>135</v>
      </c>
      <c r="F20" s="15">
        <v>273</v>
      </c>
      <c r="G20" s="15">
        <v>109</v>
      </c>
      <c r="H20" s="12"/>
      <c r="I20" s="12"/>
      <c r="J20" s="12"/>
      <c r="K20" s="15">
        <v>104</v>
      </c>
      <c r="L20" s="15">
        <v>169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</row>
    <row r="21" spans="1:18" ht="21.75" customHeight="1" thickBot="1" x14ac:dyDescent="0.3">
      <c r="A21" s="25" t="s">
        <v>166</v>
      </c>
      <c r="B21" s="31" t="s">
        <v>14</v>
      </c>
      <c r="C21" s="14" t="s">
        <v>13</v>
      </c>
      <c r="D21" s="11">
        <f>SUM(E21,F21)</f>
        <v>150</v>
      </c>
      <c r="E21" s="11">
        <v>50</v>
      </c>
      <c r="F21" s="25">
        <v>100</v>
      </c>
      <c r="G21" s="15">
        <v>92</v>
      </c>
      <c r="H21" s="15"/>
      <c r="I21" s="15"/>
      <c r="J21" s="15"/>
      <c r="K21" s="15">
        <v>42</v>
      </c>
      <c r="L21" s="15">
        <v>58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</row>
    <row r="22" spans="1:18" ht="20.25" customHeight="1" thickBot="1" x14ac:dyDescent="0.3">
      <c r="A22" s="25" t="s">
        <v>167</v>
      </c>
      <c r="B22" s="31" t="s">
        <v>15</v>
      </c>
      <c r="C22" s="7" t="s">
        <v>13</v>
      </c>
      <c r="D22" s="22">
        <f>SUM(E22,F22)</f>
        <v>181</v>
      </c>
      <c r="E22" s="15">
        <v>60</v>
      </c>
      <c r="F22" s="25">
        <v>121</v>
      </c>
      <c r="G22" s="15">
        <v>28</v>
      </c>
      <c r="H22" s="15"/>
      <c r="I22" s="15"/>
      <c r="J22" s="15"/>
      <c r="K22" s="15">
        <v>50</v>
      </c>
      <c r="L22" s="15">
        <v>71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</row>
    <row r="23" spans="1:18" ht="32.25" thickBot="1" x14ac:dyDescent="0.3">
      <c r="A23" s="106" t="s">
        <v>252</v>
      </c>
      <c r="B23" s="107" t="s">
        <v>253</v>
      </c>
      <c r="C23" s="108" t="s">
        <v>256</v>
      </c>
      <c r="D23" s="105">
        <f>SUM(D24)</f>
        <v>54</v>
      </c>
      <c r="E23" s="105">
        <f t="shared" ref="E23:R23" si="4">SUM(E24)</f>
        <v>18</v>
      </c>
      <c r="F23" s="105">
        <f t="shared" si="4"/>
        <v>36</v>
      </c>
      <c r="G23" s="105">
        <f t="shared" si="4"/>
        <v>0</v>
      </c>
      <c r="H23" s="105">
        <f t="shared" si="4"/>
        <v>0</v>
      </c>
      <c r="I23" s="105"/>
      <c r="J23" s="105"/>
      <c r="K23" s="105">
        <f t="shared" si="4"/>
        <v>18</v>
      </c>
      <c r="L23" s="105">
        <f t="shared" si="4"/>
        <v>18</v>
      </c>
      <c r="M23" s="105">
        <f t="shared" si="4"/>
        <v>0</v>
      </c>
      <c r="N23" s="105">
        <f t="shared" si="4"/>
        <v>0</v>
      </c>
      <c r="O23" s="105">
        <f t="shared" si="4"/>
        <v>0</v>
      </c>
      <c r="P23" s="105">
        <f t="shared" si="4"/>
        <v>0</v>
      </c>
      <c r="Q23" s="105">
        <f t="shared" si="4"/>
        <v>0</v>
      </c>
      <c r="R23" s="105">
        <f t="shared" si="4"/>
        <v>0</v>
      </c>
    </row>
    <row r="24" spans="1:18" ht="33.75" customHeight="1" thickBot="1" x14ac:dyDescent="0.3">
      <c r="A24" s="25" t="s">
        <v>254</v>
      </c>
      <c r="B24" s="31" t="s">
        <v>255</v>
      </c>
      <c r="C24" s="7" t="s">
        <v>13</v>
      </c>
      <c r="D24" s="10">
        <f>SUM(E24:F24)</f>
        <v>54</v>
      </c>
      <c r="E24" s="15">
        <v>18</v>
      </c>
      <c r="F24" s="15">
        <v>36</v>
      </c>
      <c r="G24" s="15">
        <v>0</v>
      </c>
      <c r="H24" s="15"/>
      <c r="I24" s="15"/>
      <c r="J24" s="15"/>
      <c r="K24" s="15">
        <v>18</v>
      </c>
      <c r="L24" s="15">
        <v>18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</row>
    <row r="25" spans="1:18" ht="39" customHeight="1" thickBot="1" x14ac:dyDescent="0.3">
      <c r="A25" s="48"/>
      <c r="B25" s="49" t="s">
        <v>146</v>
      </c>
      <c r="C25" s="50" t="s">
        <v>281</v>
      </c>
      <c r="D25" s="48">
        <f>SUM(D26,D32,D36)</f>
        <v>4536</v>
      </c>
      <c r="E25" s="47">
        <f>SUM(E26,E32,E36)</f>
        <v>1512</v>
      </c>
      <c r="F25" s="47">
        <f>SUM(F26,F32,F36)</f>
        <v>3024</v>
      </c>
      <c r="G25" s="47">
        <f>G26+G32+G36</f>
        <v>1785</v>
      </c>
      <c r="H25" s="47">
        <v>90</v>
      </c>
      <c r="I25" s="47"/>
      <c r="J25" s="47"/>
      <c r="K25" s="47"/>
      <c r="L25" s="47"/>
      <c r="M25" s="47">
        <f>SUM(M26,M32,M36)</f>
        <v>576</v>
      </c>
      <c r="N25" s="47">
        <f>N26+N32+N36</f>
        <v>522</v>
      </c>
      <c r="O25" s="47">
        <f>SUM(O26,O32,O36)</f>
        <v>378</v>
      </c>
      <c r="P25" s="47">
        <f>SUM(P26,P32,P36)</f>
        <v>720</v>
      </c>
      <c r="Q25" s="47">
        <f>SUM(Q26,Q32,Q36)</f>
        <v>468</v>
      </c>
      <c r="R25" s="47">
        <f>SUM(R26,R32,R36)</f>
        <v>360</v>
      </c>
    </row>
    <row r="26" spans="1:18" ht="36.75" customHeight="1" thickBot="1" x14ac:dyDescent="0.3">
      <c r="A26" s="68" t="s">
        <v>21</v>
      </c>
      <c r="B26" s="69" t="s">
        <v>22</v>
      </c>
      <c r="C26" s="70" t="s">
        <v>174</v>
      </c>
      <c r="D26" s="59">
        <f>SUM(D27,D28,D29,D30,D31)</f>
        <v>732</v>
      </c>
      <c r="E26" s="67">
        <f>SUM(E27,E28,E29,E30,E31)</f>
        <v>244</v>
      </c>
      <c r="F26" s="59">
        <f>SUM(F27,F28,F29,F30,F31)</f>
        <v>488</v>
      </c>
      <c r="G26" s="67">
        <f>SUM(G27,G28,G29,G30,G31)</f>
        <v>360</v>
      </c>
      <c r="H26" s="67"/>
      <c r="I26" s="67"/>
      <c r="J26" s="67"/>
      <c r="K26" s="67"/>
      <c r="L26" s="67"/>
      <c r="M26" s="67">
        <f t="shared" ref="M26:R26" si="5">SUM(M27,M28,M29,M30,M31)</f>
        <v>112</v>
      </c>
      <c r="N26" s="67">
        <f t="shared" si="5"/>
        <v>108</v>
      </c>
      <c r="O26" s="67">
        <f t="shared" si="5"/>
        <v>44</v>
      </c>
      <c r="P26" s="67">
        <f t="shared" si="5"/>
        <v>72</v>
      </c>
      <c r="Q26" s="67">
        <f t="shared" si="5"/>
        <v>108</v>
      </c>
      <c r="R26" s="67">
        <f t="shared" si="5"/>
        <v>44</v>
      </c>
    </row>
    <row r="27" spans="1:18" ht="22.5" customHeight="1" thickBot="1" x14ac:dyDescent="0.3">
      <c r="A27" s="25" t="s">
        <v>23</v>
      </c>
      <c r="B27" s="31" t="s">
        <v>24</v>
      </c>
      <c r="C27" s="7" t="s">
        <v>272</v>
      </c>
      <c r="D27" s="4">
        <f>SUM(E27,F27)</f>
        <v>72</v>
      </c>
      <c r="E27" s="4">
        <v>24</v>
      </c>
      <c r="F27" s="4">
        <v>48</v>
      </c>
      <c r="G27" s="4">
        <v>6</v>
      </c>
      <c r="H27" s="4"/>
      <c r="I27" s="4"/>
      <c r="J27" s="4"/>
      <c r="K27" s="4"/>
      <c r="L27" s="4"/>
      <c r="M27" s="4">
        <v>48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</row>
    <row r="28" spans="1:18" ht="20.25" customHeight="1" thickBot="1" x14ac:dyDescent="0.3">
      <c r="A28" s="25" t="s">
        <v>26</v>
      </c>
      <c r="B28" s="31" t="s">
        <v>11</v>
      </c>
      <c r="C28" s="7" t="s">
        <v>276</v>
      </c>
      <c r="D28" s="4">
        <f>SUM(E28,F28)</f>
        <v>72</v>
      </c>
      <c r="E28" s="4">
        <v>24</v>
      </c>
      <c r="F28" s="4">
        <v>48</v>
      </c>
      <c r="G28" s="4">
        <v>0</v>
      </c>
      <c r="H28" s="4"/>
      <c r="I28" s="4"/>
      <c r="J28" s="4"/>
      <c r="K28" s="4"/>
      <c r="L28" s="4"/>
      <c r="M28" s="4">
        <v>0</v>
      </c>
      <c r="N28" s="4">
        <v>48</v>
      </c>
      <c r="O28" s="4">
        <v>0</v>
      </c>
      <c r="P28" s="4">
        <v>0</v>
      </c>
      <c r="Q28" s="4">
        <v>0</v>
      </c>
      <c r="R28" s="4">
        <v>0</v>
      </c>
    </row>
    <row r="29" spans="1:18" ht="22.5" customHeight="1" thickBot="1" x14ac:dyDescent="0.3">
      <c r="A29" s="25" t="s">
        <v>28</v>
      </c>
      <c r="B29" s="31" t="s">
        <v>8</v>
      </c>
      <c r="C29" s="7" t="s">
        <v>51</v>
      </c>
      <c r="D29" s="4">
        <f>SUM(E29,F29)</f>
        <v>168</v>
      </c>
      <c r="E29" s="4"/>
      <c r="F29" s="4">
        <v>168</v>
      </c>
      <c r="G29" s="4">
        <v>168</v>
      </c>
      <c r="H29" s="4"/>
      <c r="I29" s="4"/>
      <c r="J29" s="4"/>
      <c r="K29" s="4"/>
      <c r="L29" s="4"/>
      <c r="M29" s="4">
        <v>32</v>
      </c>
      <c r="N29" s="4">
        <v>30</v>
      </c>
      <c r="O29" s="4">
        <v>22</v>
      </c>
      <c r="P29" s="4">
        <v>36</v>
      </c>
      <c r="Q29" s="4">
        <v>26</v>
      </c>
      <c r="R29" s="4">
        <v>22</v>
      </c>
    </row>
    <row r="30" spans="1:18" ht="24" customHeight="1" thickBot="1" x14ac:dyDescent="0.3">
      <c r="A30" s="25" t="s">
        <v>29</v>
      </c>
      <c r="B30" s="31" t="s">
        <v>12</v>
      </c>
      <c r="C30" s="7" t="s">
        <v>116</v>
      </c>
      <c r="D30" s="4">
        <f>SUM(E30,F30)</f>
        <v>336</v>
      </c>
      <c r="E30" s="4">
        <v>168</v>
      </c>
      <c r="F30" s="4">
        <v>168</v>
      </c>
      <c r="G30" s="4">
        <v>166</v>
      </c>
      <c r="H30" s="4"/>
      <c r="I30" s="4"/>
      <c r="J30" s="4"/>
      <c r="K30" s="4"/>
      <c r="L30" s="4"/>
      <c r="M30" s="4">
        <v>32</v>
      </c>
      <c r="N30" s="4">
        <v>30</v>
      </c>
      <c r="O30" s="4">
        <v>22</v>
      </c>
      <c r="P30" s="4">
        <v>36</v>
      </c>
      <c r="Q30" s="4">
        <v>26</v>
      </c>
      <c r="R30" s="4">
        <v>22</v>
      </c>
    </row>
    <row r="31" spans="1:18" ht="24" customHeight="1" thickBot="1" x14ac:dyDescent="0.3">
      <c r="A31" s="25" t="s">
        <v>30</v>
      </c>
      <c r="B31" s="31" t="s">
        <v>31</v>
      </c>
      <c r="C31" s="7" t="s">
        <v>269</v>
      </c>
      <c r="D31" s="15">
        <f>SUM(E31,F31)</f>
        <v>84</v>
      </c>
      <c r="E31" s="15">
        <v>28</v>
      </c>
      <c r="F31" s="15">
        <v>56</v>
      </c>
      <c r="G31" s="15">
        <v>20</v>
      </c>
      <c r="H31" s="15"/>
      <c r="I31" s="15"/>
      <c r="J31" s="15"/>
      <c r="K31" s="15"/>
      <c r="L31" s="15"/>
      <c r="M31" s="15">
        <v>0</v>
      </c>
      <c r="N31" s="15">
        <v>0</v>
      </c>
      <c r="O31" s="15">
        <v>0</v>
      </c>
      <c r="P31" s="15">
        <v>0</v>
      </c>
      <c r="Q31" s="15">
        <v>56</v>
      </c>
      <c r="R31" s="15">
        <v>0</v>
      </c>
    </row>
    <row r="32" spans="1:18" ht="43.5" customHeight="1" thickBot="1" x14ac:dyDescent="0.3">
      <c r="A32" s="68" t="s">
        <v>32</v>
      </c>
      <c r="B32" s="69" t="s">
        <v>33</v>
      </c>
      <c r="C32" s="70" t="s">
        <v>141</v>
      </c>
      <c r="D32" s="67">
        <f>SUM(D33,D34,D35)</f>
        <v>252</v>
      </c>
      <c r="E32" s="67">
        <f>SUM(E33,E34,E35)</f>
        <v>84</v>
      </c>
      <c r="F32" s="67">
        <f>SUM(F33,F34,F35)</f>
        <v>168</v>
      </c>
      <c r="G32" s="67">
        <f>SUM(G33,G34,G35)</f>
        <v>102</v>
      </c>
      <c r="H32" s="67"/>
      <c r="I32" s="67"/>
      <c r="J32" s="67"/>
      <c r="K32" s="67"/>
      <c r="L32" s="67"/>
      <c r="M32" s="67">
        <f t="shared" ref="M32:R32" si="6">SUM(M33,M34,M35)</f>
        <v>124</v>
      </c>
      <c r="N32" s="67">
        <f t="shared" si="6"/>
        <v>26</v>
      </c>
      <c r="O32" s="67">
        <f t="shared" si="6"/>
        <v>18</v>
      </c>
      <c r="P32" s="67">
        <f t="shared" si="6"/>
        <v>0</v>
      </c>
      <c r="Q32" s="67">
        <f t="shared" si="6"/>
        <v>0</v>
      </c>
      <c r="R32" s="67">
        <f t="shared" si="6"/>
        <v>0</v>
      </c>
    </row>
    <row r="33" spans="1:18" ht="21.75" customHeight="1" thickBot="1" x14ac:dyDescent="0.3">
      <c r="A33" s="25" t="s">
        <v>34</v>
      </c>
      <c r="B33" s="31" t="s">
        <v>10</v>
      </c>
      <c r="C33" s="7" t="s">
        <v>20</v>
      </c>
      <c r="D33" s="4">
        <f>SUM(E33,F33)</f>
        <v>72</v>
      </c>
      <c r="E33" s="4">
        <v>24</v>
      </c>
      <c r="F33" s="4">
        <v>48</v>
      </c>
      <c r="G33" s="4">
        <v>20</v>
      </c>
      <c r="H33" s="4"/>
      <c r="I33" s="4"/>
      <c r="J33" s="4"/>
      <c r="K33" s="4"/>
      <c r="L33" s="4"/>
      <c r="M33" s="4">
        <v>48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</row>
    <row r="34" spans="1:18" ht="32.25" thickBot="1" x14ac:dyDescent="0.3">
      <c r="A34" s="25" t="s">
        <v>35</v>
      </c>
      <c r="B34" s="31" t="s">
        <v>36</v>
      </c>
      <c r="C34" s="7" t="s">
        <v>20</v>
      </c>
      <c r="D34" s="15">
        <f>SUM(E34,F34)</f>
        <v>51</v>
      </c>
      <c r="E34" s="15">
        <v>17</v>
      </c>
      <c r="F34" s="15">
        <v>34</v>
      </c>
      <c r="G34" s="15">
        <v>4</v>
      </c>
      <c r="H34" s="15"/>
      <c r="I34" s="15"/>
      <c r="J34" s="15"/>
      <c r="K34" s="15"/>
      <c r="L34" s="15"/>
      <c r="M34" s="15">
        <v>34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</row>
    <row r="35" spans="1:18" ht="33.75" customHeight="1" thickBot="1" x14ac:dyDescent="0.3">
      <c r="A35" s="25" t="s">
        <v>37</v>
      </c>
      <c r="B35" s="31" t="s">
        <v>38</v>
      </c>
      <c r="C35" s="7" t="s">
        <v>271</v>
      </c>
      <c r="D35" s="15">
        <f>SUM(E35,F35)</f>
        <v>129</v>
      </c>
      <c r="E35" s="15">
        <v>43</v>
      </c>
      <c r="F35" s="15">
        <v>86</v>
      </c>
      <c r="G35" s="15">
        <v>78</v>
      </c>
      <c r="H35" s="15"/>
      <c r="I35" s="15"/>
      <c r="J35" s="15"/>
      <c r="K35" s="15"/>
      <c r="L35" s="15"/>
      <c r="M35" s="15">
        <v>42</v>
      </c>
      <c r="N35" s="15">
        <v>26</v>
      </c>
      <c r="O35" s="15">
        <v>18</v>
      </c>
      <c r="P35" s="15">
        <v>0</v>
      </c>
      <c r="Q35" s="15">
        <v>0</v>
      </c>
      <c r="R35" s="15">
        <v>0</v>
      </c>
    </row>
    <row r="36" spans="1:18" ht="28.5" customHeight="1" thickBot="1" x14ac:dyDescent="0.3">
      <c r="A36" s="48" t="s">
        <v>39</v>
      </c>
      <c r="B36" s="49" t="s">
        <v>40</v>
      </c>
      <c r="C36" s="50" t="s">
        <v>280</v>
      </c>
      <c r="D36" s="47">
        <f>SUM(D37,D47)</f>
        <v>3552</v>
      </c>
      <c r="E36" s="47">
        <f>SUM(E37,E47)</f>
        <v>1184</v>
      </c>
      <c r="F36" s="47">
        <f>SUM(F37,F47)</f>
        <v>2368</v>
      </c>
      <c r="G36" s="47">
        <f>SUM(G37,G47)</f>
        <v>1323</v>
      </c>
      <c r="H36" s="47">
        <v>90</v>
      </c>
      <c r="I36" s="47"/>
      <c r="J36" s="47"/>
      <c r="K36" s="47"/>
      <c r="L36" s="47"/>
      <c r="M36" s="47">
        <f>SUM(M37,M47)</f>
        <v>340</v>
      </c>
      <c r="N36" s="47">
        <f>N37+N47</f>
        <v>388</v>
      </c>
      <c r="O36" s="47">
        <f>O37+O47</f>
        <v>316</v>
      </c>
      <c r="P36" s="47">
        <f>P37+P47</f>
        <v>648</v>
      </c>
      <c r="Q36" s="47">
        <f>Q37+Q47</f>
        <v>360</v>
      </c>
      <c r="R36" s="47">
        <f>SUM(R37,R47)</f>
        <v>316</v>
      </c>
    </row>
    <row r="37" spans="1:18" ht="33.75" customHeight="1" thickBot="1" x14ac:dyDescent="0.3">
      <c r="A37" s="68" t="s">
        <v>41</v>
      </c>
      <c r="B37" s="69" t="s">
        <v>42</v>
      </c>
      <c r="C37" s="70" t="s">
        <v>172</v>
      </c>
      <c r="D37" s="67">
        <f>SUM(D38,D39,D40,D41,D42,D43,D44,D45,D46)</f>
        <v>993</v>
      </c>
      <c r="E37" s="67">
        <f>SUM(E38,E39,E40,E41,E42,E43,E44,E45,E46)</f>
        <v>331</v>
      </c>
      <c r="F37" s="67">
        <f>SUM(F38,F39,F40,F41,F42,F43,F44,F45,F46)</f>
        <v>662</v>
      </c>
      <c r="G37" s="67">
        <f>SUM(G38,G39,G40,G41,G42,G43,G44,G45,G46)</f>
        <v>387</v>
      </c>
      <c r="H37" s="67"/>
      <c r="I37" s="67"/>
      <c r="J37" s="67"/>
      <c r="K37" s="67"/>
      <c r="L37" s="67"/>
      <c r="M37" s="67">
        <f>SUM(M38,M39,M40,M41,M42,M43,M44,M45,M46)</f>
        <v>182</v>
      </c>
      <c r="N37" s="67">
        <f>SUM(N38:N46)</f>
        <v>124</v>
      </c>
      <c r="O37" s="67">
        <f>SUM(O38:O46)</f>
        <v>90</v>
      </c>
      <c r="P37" s="67">
        <f>SUM(P38:P46)</f>
        <v>132</v>
      </c>
      <c r="Q37" s="67">
        <f>SUM(Q38:Q46)</f>
        <v>28</v>
      </c>
      <c r="R37" s="67">
        <f>SUM(R38:R46)</f>
        <v>106</v>
      </c>
    </row>
    <row r="38" spans="1:18" ht="22.5" customHeight="1" thickBot="1" x14ac:dyDescent="0.3">
      <c r="A38" s="25" t="s">
        <v>43</v>
      </c>
      <c r="B38" s="31" t="s">
        <v>44</v>
      </c>
      <c r="C38" s="7" t="s">
        <v>275</v>
      </c>
      <c r="D38" s="15">
        <f t="shared" ref="D38:D46" si="7">SUM(E38,F38)</f>
        <v>120</v>
      </c>
      <c r="E38" s="15">
        <v>40</v>
      </c>
      <c r="F38" s="15">
        <v>80</v>
      </c>
      <c r="G38" s="15">
        <v>80</v>
      </c>
      <c r="H38" s="15"/>
      <c r="I38" s="15"/>
      <c r="J38" s="15"/>
      <c r="K38" s="15"/>
      <c r="L38" s="15"/>
      <c r="M38" s="15">
        <v>80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</row>
    <row r="39" spans="1:18" ht="37.5" customHeight="1" thickBot="1" x14ac:dyDescent="0.3">
      <c r="A39" s="25" t="s">
        <v>45</v>
      </c>
      <c r="B39" s="31" t="s">
        <v>46</v>
      </c>
      <c r="C39" s="7" t="s">
        <v>268</v>
      </c>
      <c r="D39" s="15">
        <f t="shared" si="7"/>
        <v>54</v>
      </c>
      <c r="E39" s="15">
        <v>18</v>
      </c>
      <c r="F39" s="15">
        <v>36</v>
      </c>
      <c r="G39" s="15">
        <v>10</v>
      </c>
      <c r="H39" s="15"/>
      <c r="I39" s="15"/>
      <c r="J39" s="15"/>
      <c r="K39" s="15"/>
      <c r="L39" s="15"/>
      <c r="M39" s="15">
        <v>0</v>
      </c>
      <c r="N39" s="15">
        <v>0</v>
      </c>
      <c r="O39" s="15">
        <v>0</v>
      </c>
      <c r="P39" s="15">
        <v>36</v>
      </c>
      <c r="Q39" s="15">
        <v>0</v>
      </c>
      <c r="R39" s="15">
        <v>0</v>
      </c>
    </row>
    <row r="40" spans="1:18" ht="22.5" customHeight="1" thickBot="1" x14ac:dyDescent="0.3">
      <c r="A40" s="25" t="s">
        <v>47</v>
      </c>
      <c r="B40" s="31" t="s">
        <v>48</v>
      </c>
      <c r="C40" s="7" t="s">
        <v>272</v>
      </c>
      <c r="D40" s="4">
        <f t="shared" si="7"/>
        <v>105</v>
      </c>
      <c r="E40" s="4">
        <v>35</v>
      </c>
      <c r="F40" s="4">
        <v>70</v>
      </c>
      <c r="G40" s="4">
        <v>30</v>
      </c>
      <c r="H40" s="4"/>
      <c r="I40" s="4"/>
      <c r="J40" s="4"/>
      <c r="K40" s="4"/>
      <c r="L40" s="4"/>
      <c r="M40" s="4">
        <v>70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</row>
    <row r="41" spans="1:18" ht="24.75" customHeight="1" thickBot="1" x14ac:dyDescent="0.3">
      <c r="A41" s="25" t="s">
        <v>49</v>
      </c>
      <c r="B41" s="31" t="s">
        <v>50</v>
      </c>
      <c r="C41" s="7" t="s">
        <v>118</v>
      </c>
      <c r="D41" s="15">
        <f t="shared" si="7"/>
        <v>300</v>
      </c>
      <c r="E41" s="15">
        <v>100</v>
      </c>
      <c r="F41" s="15">
        <v>200</v>
      </c>
      <c r="G41" s="15">
        <v>200</v>
      </c>
      <c r="H41" s="15"/>
      <c r="I41" s="15"/>
      <c r="J41" s="15"/>
      <c r="K41" s="15"/>
      <c r="L41" s="15"/>
      <c r="M41" s="15">
        <v>32</v>
      </c>
      <c r="N41" s="15">
        <v>30</v>
      </c>
      <c r="O41" s="15">
        <v>42</v>
      </c>
      <c r="P41" s="15">
        <v>28</v>
      </c>
      <c r="Q41" s="15">
        <v>28</v>
      </c>
      <c r="R41" s="15">
        <v>40</v>
      </c>
    </row>
    <row r="42" spans="1:18" ht="24" customHeight="1" thickBot="1" x14ac:dyDescent="0.3">
      <c r="A42" s="25" t="s">
        <v>52</v>
      </c>
      <c r="B42" s="31" t="s">
        <v>53</v>
      </c>
      <c r="C42" s="7" t="s">
        <v>274</v>
      </c>
      <c r="D42" s="4">
        <f t="shared" si="7"/>
        <v>141</v>
      </c>
      <c r="E42" s="4">
        <v>47</v>
      </c>
      <c r="F42" s="4">
        <v>94</v>
      </c>
      <c r="G42" s="4">
        <v>14</v>
      </c>
      <c r="H42" s="4"/>
      <c r="I42" s="4"/>
      <c r="J42" s="4"/>
      <c r="K42" s="4"/>
      <c r="L42" s="4"/>
      <c r="M42" s="4">
        <v>0</v>
      </c>
      <c r="N42" s="4">
        <v>94</v>
      </c>
      <c r="O42" s="4">
        <v>0</v>
      </c>
      <c r="P42" s="4">
        <v>0</v>
      </c>
      <c r="Q42" s="4">
        <v>0</v>
      </c>
      <c r="R42" s="4">
        <v>0</v>
      </c>
    </row>
    <row r="43" spans="1:18" ht="36" customHeight="1" thickBot="1" x14ac:dyDescent="0.3">
      <c r="A43" s="25" t="s">
        <v>55</v>
      </c>
      <c r="B43" s="31" t="s">
        <v>56</v>
      </c>
      <c r="C43" s="7" t="s">
        <v>273</v>
      </c>
      <c r="D43" s="15">
        <f t="shared" si="7"/>
        <v>72</v>
      </c>
      <c r="E43" s="15">
        <v>24</v>
      </c>
      <c r="F43" s="15">
        <v>48</v>
      </c>
      <c r="G43" s="15">
        <v>10</v>
      </c>
      <c r="H43" s="28"/>
      <c r="I43" s="28"/>
      <c r="J43" s="28"/>
      <c r="K43" s="15"/>
      <c r="L43" s="15"/>
      <c r="M43" s="15">
        <v>0</v>
      </c>
      <c r="N43" s="15">
        <v>0</v>
      </c>
      <c r="O43" s="15">
        <v>48</v>
      </c>
      <c r="P43" s="15">
        <v>0</v>
      </c>
      <c r="Q43" s="15">
        <v>0</v>
      </c>
      <c r="R43" s="15">
        <v>0</v>
      </c>
    </row>
    <row r="44" spans="1:18" ht="24" customHeight="1" thickBot="1" x14ac:dyDescent="0.3">
      <c r="A44" s="25" t="s">
        <v>58</v>
      </c>
      <c r="B44" s="31" t="s">
        <v>59</v>
      </c>
      <c r="C44" s="7" t="s">
        <v>268</v>
      </c>
      <c r="D44" s="18">
        <f t="shared" si="7"/>
        <v>102</v>
      </c>
      <c r="E44" s="18">
        <v>34</v>
      </c>
      <c r="F44" s="18">
        <v>68</v>
      </c>
      <c r="G44" s="18">
        <v>20</v>
      </c>
      <c r="H44" s="18"/>
      <c r="I44" s="8"/>
      <c r="J44" s="8"/>
      <c r="K44" s="4"/>
      <c r="L44" s="4"/>
      <c r="M44" s="4">
        <v>0</v>
      </c>
      <c r="N44" s="4">
        <v>0</v>
      </c>
      <c r="O44" s="4">
        <v>0</v>
      </c>
      <c r="P44" s="4">
        <v>68</v>
      </c>
      <c r="Q44" s="4">
        <v>0</v>
      </c>
      <c r="R44" s="4">
        <v>0</v>
      </c>
    </row>
    <row r="45" spans="1:18" ht="32.25" thickBot="1" x14ac:dyDescent="0.3">
      <c r="A45" s="25" t="s">
        <v>119</v>
      </c>
      <c r="B45" s="31" t="s">
        <v>120</v>
      </c>
      <c r="C45" s="7" t="s">
        <v>121</v>
      </c>
      <c r="D45" s="10">
        <f t="shared" si="7"/>
        <v>51</v>
      </c>
      <c r="E45" s="11">
        <v>17</v>
      </c>
      <c r="F45" s="10">
        <v>34</v>
      </c>
      <c r="G45" s="11">
        <v>6</v>
      </c>
      <c r="H45" s="11"/>
      <c r="I45" s="15"/>
      <c r="J45" s="15"/>
      <c r="K45" s="15"/>
      <c r="L45" s="15"/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34</v>
      </c>
    </row>
    <row r="46" spans="1:18" ht="32.25" thickBot="1" x14ac:dyDescent="0.3">
      <c r="A46" s="25" t="s">
        <v>122</v>
      </c>
      <c r="B46" s="31" t="s">
        <v>123</v>
      </c>
      <c r="C46" s="7" t="s">
        <v>51</v>
      </c>
      <c r="D46" s="25">
        <f t="shared" si="7"/>
        <v>48</v>
      </c>
      <c r="E46" s="15">
        <v>16</v>
      </c>
      <c r="F46" s="15">
        <v>32</v>
      </c>
      <c r="G46" s="15">
        <v>17</v>
      </c>
      <c r="H46" s="15"/>
      <c r="I46" s="15"/>
      <c r="J46" s="15"/>
      <c r="K46" s="15"/>
      <c r="L46" s="15"/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32</v>
      </c>
    </row>
    <row r="47" spans="1:18" s="19" customFormat="1" ht="32.25" customHeight="1" thickBot="1" x14ac:dyDescent="0.3">
      <c r="A47" s="48" t="s">
        <v>60</v>
      </c>
      <c r="B47" s="49" t="s">
        <v>61</v>
      </c>
      <c r="C47" s="50" t="s">
        <v>279</v>
      </c>
      <c r="D47" s="52">
        <f>SUM(D48,D52,D58,D61,D64)</f>
        <v>2559</v>
      </c>
      <c r="E47" s="47">
        <f>E48+E52+E58+E61+E64</f>
        <v>853</v>
      </c>
      <c r="F47" s="52">
        <f>F48+F52+F58+F61+F65</f>
        <v>1706</v>
      </c>
      <c r="G47" s="47">
        <f>G48+G52+G58+G61+G64</f>
        <v>936</v>
      </c>
      <c r="H47" s="47">
        <v>90</v>
      </c>
      <c r="I47" s="47"/>
      <c r="J47" s="47"/>
      <c r="K47" s="47"/>
      <c r="L47" s="47"/>
      <c r="M47" s="47">
        <f t="shared" ref="M47:R47" si="8">SUM(M48,M52,M58,M61,M64)</f>
        <v>158</v>
      </c>
      <c r="N47" s="47">
        <f t="shared" si="8"/>
        <v>264</v>
      </c>
      <c r="O47" s="47">
        <f t="shared" si="8"/>
        <v>226</v>
      </c>
      <c r="P47" s="47">
        <f t="shared" si="8"/>
        <v>516</v>
      </c>
      <c r="Q47" s="47">
        <f t="shared" si="8"/>
        <v>332</v>
      </c>
      <c r="R47" s="47">
        <f t="shared" si="8"/>
        <v>210</v>
      </c>
    </row>
    <row r="48" spans="1:18" ht="31.5" customHeight="1" thickBot="1" x14ac:dyDescent="0.3">
      <c r="A48" s="68" t="s">
        <v>62</v>
      </c>
      <c r="B48" s="38" t="s">
        <v>63</v>
      </c>
      <c r="C48" s="16" t="s">
        <v>270</v>
      </c>
      <c r="D48" s="27">
        <f>D49</f>
        <v>699</v>
      </c>
      <c r="E48" s="27">
        <f>E49</f>
        <v>233</v>
      </c>
      <c r="F48" s="27">
        <f>F49</f>
        <v>466</v>
      </c>
      <c r="G48" s="27">
        <f>G49</f>
        <v>330</v>
      </c>
      <c r="H48" s="27">
        <f>H49</f>
        <v>30</v>
      </c>
      <c r="I48" s="27"/>
      <c r="J48" s="27"/>
      <c r="K48" s="27"/>
      <c r="L48" s="27"/>
      <c r="M48" s="27">
        <f t="shared" ref="M48:R48" si="9">M49</f>
        <v>42</v>
      </c>
      <c r="N48" s="27">
        <f t="shared" si="9"/>
        <v>40</v>
      </c>
      <c r="O48" s="27">
        <f t="shared" si="9"/>
        <v>94</v>
      </c>
      <c r="P48" s="27">
        <f t="shared" si="9"/>
        <v>172</v>
      </c>
      <c r="Q48" s="27">
        <f t="shared" si="9"/>
        <v>118</v>
      </c>
      <c r="R48" s="29">
        <f t="shared" si="9"/>
        <v>0</v>
      </c>
    </row>
    <row r="49" spans="1:18" ht="38.25" customHeight="1" thickBot="1" x14ac:dyDescent="0.3">
      <c r="A49" s="25" t="s">
        <v>64</v>
      </c>
      <c r="B49" s="39" t="s">
        <v>65</v>
      </c>
      <c r="C49" s="14" t="s">
        <v>269</v>
      </c>
      <c r="D49" s="10">
        <f>SUM(E49,F49)</f>
        <v>699</v>
      </c>
      <c r="E49" s="10">
        <v>233</v>
      </c>
      <c r="F49" s="10">
        <v>466</v>
      </c>
      <c r="G49" s="10">
        <v>330</v>
      </c>
      <c r="H49" s="10">
        <v>30</v>
      </c>
      <c r="I49" s="10"/>
      <c r="J49" s="10"/>
      <c r="K49" s="10"/>
      <c r="L49" s="10"/>
      <c r="M49" s="10">
        <v>42</v>
      </c>
      <c r="N49" s="10">
        <v>40</v>
      </c>
      <c r="O49" s="10">
        <v>94</v>
      </c>
      <c r="P49" s="10">
        <v>172</v>
      </c>
      <c r="Q49" s="10">
        <v>118</v>
      </c>
      <c r="R49" s="10">
        <v>0</v>
      </c>
    </row>
    <row r="50" spans="1:18" ht="21.75" customHeight="1" thickBot="1" x14ac:dyDescent="0.3">
      <c r="A50" s="25" t="s">
        <v>124</v>
      </c>
      <c r="B50" s="40" t="s">
        <v>67</v>
      </c>
      <c r="C50" s="14" t="s">
        <v>271</v>
      </c>
      <c r="D50" s="8">
        <v>36</v>
      </c>
      <c r="E50" s="8"/>
      <c r="F50" s="8">
        <v>36</v>
      </c>
      <c r="G50" s="9"/>
      <c r="H50" s="8"/>
      <c r="I50" s="8"/>
      <c r="J50" s="8"/>
      <c r="K50" s="8"/>
      <c r="L50" s="6"/>
      <c r="M50" s="112">
        <v>0</v>
      </c>
      <c r="N50" s="112">
        <v>0</v>
      </c>
      <c r="O50" s="112">
        <v>0</v>
      </c>
      <c r="P50" s="112">
        <v>36</v>
      </c>
      <c r="Q50" s="112">
        <v>0</v>
      </c>
      <c r="R50" s="112">
        <v>0</v>
      </c>
    </row>
    <row r="51" spans="1:18" ht="25.5" customHeight="1" thickBot="1" x14ac:dyDescent="0.3">
      <c r="A51" s="25" t="s">
        <v>68</v>
      </c>
      <c r="B51" s="41" t="s">
        <v>69</v>
      </c>
      <c r="C51" s="14" t="s">
        <v>269</v>
      </c>
      <c r="D51" s="11">
        <v>36</v>
      </c>
      <c r="E51" s="11"/>
      <c r="F51" s="11">
        <v>36</v>
      </c>
      <c r="G51" s="30"/>
      <c r="H51" s="11"/>
      <c r="I51" s="11"/>
      <c r="J51" s="11"/>
      <c r="K51" s="11"/>
      <c r="L51" s="11"/>
      <c r="M51" s="113">
        <v>0</v>
      </c>
      <c r="N51" s="113">
        <v>0</v>
      </c>
      <c r="O51" s="113">
        <v>0</v>
      </c>
      <c r="P51" s="113">
        <v>0</v>
      </c>
      <c r="Q51" s="113">
        <v>36</v>
      </c>
      <c r="R51" s="113">
        <v>0</v>
      </c>
    </row>
    <row r="52" spans="1:18" s="19" customFormat="1" ht="32.25" customHeight="1" thickBot="1" x14ac:dyDescent="0.3">
      <c r="A52" s="68" t="s">
        <v>70</v>
      </c>
      <c r="B52" s="42" t="s">
        <v>71</v>
      </c>
      <c r="C52" s="16" t="s">
        <v>270</v>
      </c>
      <c r="D52" s="12">
        <f>D53+D54+D55</f>
        <v>723</v>
      </c>
      <c r="E52" s="12">
        <f>E53+E54+E55</f>
        <v>241</v>
      </c>
      <c r="F52" s="12">
        <f>F53+F54+F55</f>
        <v>482</v>
      </c>
      <c r="G52" s="12">
        <f>SUM(G53:G55)</f>
        <v>288</v>
      </c>
      <c r="H52" s="12">
        <f>SUM(H53:H55)</f>
        <v>30</v>
      </c>
      <c r="I52" s="12"/>
      <c r="J52" s="12"/>
      <c r="K52" s="12"/>
      <c r="L52" s="12"/>
      <c r="M52" s="12">
        <v>64</v>
      </c>
      <c r="N52" s="12">
        <v>44</v>
      </c>
      <c r="O52" s="12">
        <v>60</v>
      </c>
      <c r="P52" s="12">
        <f>P53+P54</f>
        <v>138</v>
      </c>
      <c r="Q52" s="12">
        <v>176</v>
      </c>
      <c r="R52" s="12">
        <f>SUM(R53:R54)</f>
        <v>0</v>
      </c>
    </row>
    <row r="53" spans="1:18" ht="41.25" customHeight="1" thickBot="1" x14ac:dyDescent="0.3">
      <c r="A53" s="25" t="s">
        <v>72</v>
      </c>
      <c r="B53" s="31" t="s">
        <v>73</v>
      </c>
      <c r="C53" s="7" t="s">
        <v>268</v>
      </c>
      <c r="D53" s="15">
        <f>SUM(E53,F53)</f>
        <v>303</v>
      </c>
      <c r="E53" s="15">
        <v>101</v>
      </c>
      <c r="F53" s="15">
        <v>202</v>
      </c>
      <c r="G53" s="15">
        <v>150</v>
      </c>
      <c r="H53" s="15"/>
      <c r="I53" s="15"/>
      <c r="J53" s="15"/>
      <c r="K53" s="15"/>
      <c r="L53" s="15"/>
      <c r="M53" s="15">
        <v>64</v>
      </c>
      <c r="N53" s="15">
        <v>44</v>
      </c>
      <c r="O53" s="15">
        <v>60</v>
      </c>
      <c r="P53" s="15">
        <v>34</v>
      </c>
      <c r="Q53" s="15">
        <v>0</v>
      </c>
      <c r="R53" s="15">
        <v>0</v>
      </c>
    </row>
    <row r="54" spans="1:18" ht="32.25" thickBot="1" x14ac:dyDescent="0.3">
      <c r="A54" s="25" t="s">
        <v>75</v>
      </c>
      <c r="B54" s="31" t="s">
        <v>76</v>
      </c>
      <c r="C54" s="141" t="s">
        <v>269</v>
      </c>
      <c r="D54" s="15">
        <f>SUM(E54,F54)</f>
        <v>324</v>
      </c>
      <c r="E54" s="15">
        <v>108</v>
      </c>
      <c r="F54" s="15">
        <v>216</v>
      </c>
      <c r="G54" s="15">
        <v>80</v>
      </c>
      <c r="H54" s="15">
        <v>30</v>
      </c>
      <c r="I54" s="15"/>
      <c r="J54" s="15"/>
      <c r="K54" s="15"/>
      <c r="L54" s="15"/>
      <c r="M54" s="15">
        <v>0</v>
      </c>
      <c r="N54" s="15">
        <v>0</v>
      </c>
      <c r="O54" s="15">
        <v>0</v>
      </c>
      <c r="P54" s="15">
        <v>104</v>
      </c>
      <c r="Q54" s="15">
        <v>112</v>
      </c>
      <c r="R54" s="15">
        <v>0</v>
      </c>
    </row>
    <row r="55" spans="1:18" ht="48" thickBot="1" x14ac:dyDescent="0.3">
      <c r="A55" s="25" t="s">
        <v>250</v>
      </c>
      <c r="B55" s="31" t="s">
        <v>249</v>
      </c>
      <c r="C55" s="142"/>
      <c r="D55" s="15">
        <v>96</v>
      </c>
      <c r="E55" s="15">
        <v>32</v>
      </c>
      <c r="F55" s="15">
        <v>64</v>
      </c>
      <c r="G55" s="15">
        <v>58</v>
      </c>
      <c r="H55" s="15"/>
      <c r="I55" s="15"/>
      <c r="J55" s="15"/>
      <c r="K55" s="15"/>
      <c r="L55" s="15"/>
      <c r="M55" s="15">
        <v>0</v>
      </c>
      <c r="N55" s="15">
        <v>0</v>
      </c>
      <c r="O55" s="15">
        <v>0</v>
      </c>
      <c r="P55" s="15">
        <v>0</v>
      </c>
      <c r="Q55" s="15">
        <v>64</v>
      </c>
      <c r="R55" s="15">
        <v>0</v>
      </c>
    </row>
    <row r="56" spans="1:18" ht="21.75" customHeight="1" thickBot="1" x14ac:dyDescent="0.3">
      <c r="A56" s="25" t="s">
        <v>77</v>
      </c>
      <c r="B56" s="31" t="s">
        <v>67</v>
      </c>
      <c r="C56" s="7" t="s">
        <v>268</v>
      </c>
      <c r="D56" s="15">
        <v>216</v>
      </c>
      <c r="E56" s="15"/>
      <c r="F56" s="15">
        <v>216</v>
      </c>
      <c r="G56" s="15"/>
      <c r="H56" s="15"/>
      <c r="I56" s="15"/>
      <c r="J56" s="15"/>
      <c r="K56" s="15"/>
      <c r="L56" s="15"/>
      <c r="M56" s="114">
        <v>0</v>
      </c>
      <c r="N56" s="114">
        <v>0</v>
      </c>
      <c r="O56" s="114">
        <v>108</v>
      </c>
      <c r="P56" s="114">
        <v>108</v>
      </c>
      <c r="Q56" s="114">
        <v>0</v>
      </c>
      <c r="R56" s="114">
        <v>0</v>
      </c>
    </row>
    <row r="57" spans="1:18" ht="24" customHeight="1" thickBot="1" x14ac:dyDescent="0.3">
      <c r="A57" s="25" t="s">
        <v>78</v>
      </c>
      <c r="B57" s="31" t="s">
        <v>69</v>
      </c>
      <c r="C57" s="7" t="s">
        <v>66</v>
      </c>
      <c r="D57" s="15">
        <v>72</v>
      </c>
      <c r="E57" s="15"/>
      <c r="F57" s="15">
        <v>72</v>
      </c>
      <c r="G57" s="15"/>
      <c r="H57" s="15"/>
      <c r="I57" s="15"/>
      <c r="J57" s="15"/>
      <c r="K57" s="15"/>
      <c r="L57" s="15"/>
      <c r="M57" s="115">
        <v>0</v>
      </c>
      <c r="N57" s="115">
        <v>0</v>
      </c>
      <c r="O57" s="115">
        <v>0</v>
      </c>
      <c r="P57" s="115">
        <v>0</v>
      </c>
      <c r="Q57" s="115">
        <v>72</v>
      </c>
      <c r="R57" s="115">
        <v>0</v>
      </c>
    </row>
    <row r="58" spans="1:18" s="19" customFormat="1" ht="55.5" customHeight="1" thickBot="1" x14ac:dyDescent="0.3">
      <c r="A58" s="68" t="s">
        <v>79</v>
      </c>
      <c r="B58" s="32" t="s">
        <v>80</v>
      </c>
      <c r="C58" s="17" t="s">
        <v>267</v>
      </c>
      <c r="D58" s="12">
        <f>D59</f>
        <v>585</v>
      </c>
      <c r="E58" s="12">
        <f>E59</f>
        <v>195</v>
      </c>
      <c r="F58" s="12">
        <f>F59</f>
        <v>390</v>
      </c>
      <c r="G58" s="12">
        <f>G59</f>
        <v>124</v>
      </c>
      <c r="H58" s="12">
        <f>H59</f>
        <v>30</v>
      </c>
      <c r="I58" s="12"/>
      <c r="J58" s="12"/>
      <c r="K58" s="12"/>
      <c r="L58" s="12"/>
      <c r="M58" s="12">
        <f t="shared" ref="M58:R58" si="10">M59</f>
        <v>52</v>
      </c>
      <c r="N58" s="12">
        <f t="shared" si="10"/>
        <v>60</v>
      </c>
      <c r="O58" s="12">
        <f t="shared" si="10"/>
        <v>72</v>
      </c>
      <c r="P58" s="12">
        <f t="shared" si="10"/>
        <v>206</v>
      </c>
      <c r="Q58" s="12">
        <f t="shared" si="10"/>
        <v>0</v>
      </c>
      <c r="R58" s="12">
        <f t="shared" si="10"/>
        <v>0</v>
      </c>
    </row>
    <row r="59" spans="1:18" ht="31.5" customHeight="1" thickBot="1" x14ac:dyDescent="0.3">
      <c r="A59" s="25" t="s">
        <v>81</v>
      </c>
      <c r="B59" s="31" t="s">
        <v>82</v>
      </c>
      <c r="C59" s="7" t="s">
        <v>268</v>
      </c>
      <c r="D59" s="15">
        <f>SUM(E59,F59)</f>
        <v>585</v>
      </c>
      <c r="E59" s="15">
        <v>195</v>
      </c>
      <c r="F59" s="15">
        <v>390</v>
      </c>
      <c r="G59" s="15">
        <v>124</v>
      </c>
      <c r="H59" s="15">
        <v>30</v>
      </c>
      <c r="I59" s="15"/>
      <c r="J59" s="15"/>
      <c r="K59" s="15"/>
      <c r="L59" s="15"/>
      <c r="M59" s="15">
        <v>52</v>
      </c>
      <c r="N59" s="15">
        <v>60</v>
      </c>
      <c r="O59" s="15">
        <v>72</v>
      </c>
      <c r="P59" s="15">
        <v>206</v>
      </c>
      <c r="Q59" s="15">
        <v>0</v>
      </c>
      <c r="R59" s="15">
        <v>0</v>
      </c>
    </row>
    <row r="60" spans="1:18" ht="24" customHeight="1" thickBot="1" x14ac:dyDescent="0.3">
      <c r="A60" s="25" t="s">
        <v>83</v>
      </c>
      <c r="B60" s="31" t="s">
        <v>67</v>
      </c>
      <c r="C60" s="7" t="s">
        <v>268</v>
      </c>
      <c r="D60" s="15">
        <v>252</v>
      </c>
      <c r="E60" s="15"/>
      <c r="F60" s="15">
        <v>252</v>
      </c>
      <c r="G60" s="15"/>
      <c r="H60" s="15"/>
      <c r="I60" s="15"/>
      <c r="J60" s="15"/>
      <c r="K60" s="15"/>
      <c r="L60" s="15"/>
      <c r="M60" s="75">
        <v>0</v>
      </c>
      <c r="N60" s="75">
        <v>144</v>
      </c>
      <c r="O60" s="75">
        <v>108</v>
      </c>
      <c r="P60" s="75">
        <v>0</v>
      </c>
      <c r="Q60" s="75">
        <v>0</v>
      </c>
      <c r="R60" s="75">
        <v>0</v>
      </c>
    </row>
    <row r="61" spans="1:18" ht="72" customHeight="1" thickBot="1" x14ac:dyDescent="0.3">
      <c r="A61" s="68" t="s">
        <v>84</v>
      </c>
      <c r="B61" s="32" t="s">
        <v>85</v>
      </c>
      <c r="C61" s="17" t="s">
        <v>266</v>
      </c>
      <c r="D61" s="12">
        <f>D62</f>
        <v>372</v>
      </c>
      <c r="E61" s="12">
        <f>E62</f>
        <v>124</v>
      </c>
      <c r="F61" s="12">
        <f>F62</f>
        <v>248</v>
      </c>
      <c r="G61" s="12">
        <f>G62</f>
        <v>114</v>
      </c>
      <c r="H61" s="12"/>
      <c r="I61" s="12"/>
      <c r="J61" s="12"/>
      <c r="K61" s="12"/>
      <c r="L61" s="12"/>
      <c r="M61" s="12">
        <f t="shared" ref="M61:R61" si="11">M62</f>
        <v>0</v>
      </c>
      <c r="N61" s="12">
        <f t="shared" si="11"/>
        <v>0</v>
      </c>
      <c r="O61" s="12">
        <f t="shared" si="11"/>
        <v>0</v>
      </c>
      <c r="P61" s="12">
        <f t="shared" si="11"/>
        <v>0</v>
      </c>
      <c r="Q61" s="12">
        <f t="shared" si="11"/>
        <v>38</v>
      </c>
      <c r="R61" s="12">
        <f t="shared" si="11"/>
        <v>210</v>
      </c>
    </row>
    <row r="62" spans="1:18" ht="55.5" customHeight="1" thickBot="1" x14ac:dyDescent="0.3">
      <c r="A62" s="25" t="s">
        <v>86</v>
      </c>
      <c r="B62" s="31" t="s">
        <v>87</v>
      </c>
      <c r="C62" s="7" t="s">
        <v>51</v>
      </c>
      <c r="D62" s="15">
        <f>SUM(E62,F62)</f>
        <v>372</v>
      </c>
      <c r="E62" s="15">
        <v>124</v>
      </c>
      <c r="F62" s="15">
        <v>248</v>
      </c>
      <c r="G62" s="15">
        <v>114</v>
      </c>
      <c r="H62" s="15"/>
      <c r="I62" s="15"/>
      <c r="J62" s="15"/>
      <c r="K62" s="15"/>
      <c r="L62" s="15"/>
      <c r="M62" s="15">
        <v>0</v>
      </c>
      <c r="N62" s="15">
        <v>0</v>
      </c>
      <c r="O62" s="15">
        <v>0</v>
      </c>
      <c r="P62" s="15">
        <v>0</v>
      </c>
      <c r="Q62" s="15">
        <v>38</v>
      </c>
      <c r="R62" s="15">
        <v>210</v>
      </c>
    </row>
    <row r="63" spans="1:18" ht="27" customHeight="1" thickBot="1" x14ac:dyDescent="0.3">
      <c r="A63" s="25" t="s">
        <v>88</v>
      </c>
      <c r="B63" s="31" t="s">
        <v>69</v>
      </c>
      <c r="C63" s="7" t="s">
        <v>51</v>
      </c>
      <c r="D63" s="15">
        <v>108</v>
      </c>
      <c r="E63" s="15"/>
      <c r="F63" s="15">
        <v>108</v>
      </c>
      <c r="G63" s="15"/>
      <c r="H63" s="15"/>
      <c r="I63" s="15"/>
      <c r="J63" s="15"/>
      <c r="K63" s="15"/>
      <c r="L63" s="15"/>
      <c r="M63" s="115">
        <v>0</v>
      </c>
      <c r="N63" s="115">
        <v>0</v>
      </c>
      <c r="O63" s="115">
        <v>0</v>
      </c>
      <c r="P63" s="115">
        <v>0</v>
      </c>
      <c r="Q63" s="115">
        <v>0</v>
      </c>
      <c r="R63" s="115">
        <v>108</v>
      </c>
    </row>
    <row r="64" spans="1:18" ht="48" thickBot="1" x14ac:dyDescent="0.3">
      <c r="A64" s="59" t="s">
        <v>89</v>
      </c>
      <c r="B64" s="38" t="s">
        <v>90</v>
      </c>
      <c r="C64" s="16" t="s">
        <v>277</v>
      </c>
      <c r="D64" s="20">
        <f>D65</f>
        <v>180</v>
      </c>
      <c r="E64" s="20">
        <f>E65</f>
        <v>60</v>
      </c>
      <c r="F64" s="20">
        <f>F65</f>
        <v>120</v>
      </c>
      <c r="G64" s="20">
        <f>G65</f>
        <v>80</v>
      </c>
      <c r="H64" s="20"/>
      <c r="I64" s="20"/>
      <c r="J64" s="20"/>
      <c r="K64" s="20"/>
      <c r="L64" s="20"/>
      <c r="M64" s="20">
        <f t="shared" ref="M64:R64" si="12">M65</f>
        <v>0</v>
      </c>
      <c r="N64" s="20">
        <f t="shared" si="12"/>
        <v>120</v>
      </c>
      <c r="O64" s="20">
        <f t="shared" si="12"/>
        <v>0</v>
      </c>
      <c r="P64" s="20">
        <f t="shared" si="12"/>
        <v>0</v>
      </c>
      <c r="Q64" s="20">
        <f t="shared" si="12"/>
        <v>0</v>
      </c>
      <c r="R64" s="20">
        <f t="shared" si="12"/>
        <v>0</v>
      </c>
    </row>
    <row r="65" spans="1:18" ht="35.25" customHeight="1" thickBot="1" x14ac:dyDescent="0.3">
      <c r="A65" s="10" t="s">
        <v>91</v>
      </c>
      <c r="B65" s="35" t="s">
        <v>125</v>
      </c>
      <c r="C65" s="14" t="s">
        <v>276</v>
      </c>
      <c r="D65" s="10">
        <f>SUM(E65,F65)</f>
        <v>180</v>
      </c>
      <c r="E65" s="10">
        <v>60</v>
      </c>
      <c r="F65" s="10">
        <v>120</v>
      </c>
      <c r="G65" s="10">
        <v>80</v>
      </c>
      <c r="H65" s="10"/>
      <c r="I65" s="10"/>
      <c r="J65" s="10"/>
      <c r="K65" s="10"/>
      <c r="L65" s="10"/>
      <c r="M65" s="10">
        <v>0</v>
      </c>
      <c r="N65" s="10">
        <v>120</v>
      </c>
      <c r="O65" s="10">
        <v>0</v>
      </c>
      <c r="P65" s="10">
        <v>0</v>
      </c>
      <c r="Q65" s="10">
        <v>0</v>
      </c>
      <c r="R65" s="10">
        <v>0</v>
      </c>
    </row>
    <row r="66" spans="1:18" ht="21.75" customHeight="1" thickBot="1" x14ac:dyDescent="0.3">
      <c r="A66" s="10" t="s">
        <v>92</v>
      </c>
      <c r="B66" s="35" t="s">
        <v>67</v>
      </c>
      <c r="C66" s="14" t="s">
        <v>276</v>
      </c>
      <c r="D66" s="10">
        <v>180</v>
      </c>
      <c r="E66" s="10"/>
      <c r="F66" s="10">
        <v>180</v>
      </c>
      <c r="G66" s="10"/>
      <c r="H66" s="10"/>
      <c r="I66" s="10"/>
      <c r="J66" s="10"/>
      <c r="K66" s="10"/>
      <c r="L66" s="10"/>
      <c r="M66" s="116">
        <v>0</v>
      </c>
      <c r="N66" s="116">
        <v>180</v>
      </c>
      <c r="O66" s="116">
        <v>0</v>
      </c>
      <c r="P66" s="116">
        <v>0</v>
      </c>
      <c r="Q66" s="116">
        <v>0</v>
      </c>
      <c r="R66" s="116">
        <v>0</v>
      </c>
    </row>
    <row r="67" spans="1:18" ht="37.5" customHeight="1" thickBot="1" x14ac:dyDescent="0.3">
      <c r="A67" s="33" t="s">
        <v>126</v>
      </c>
      <c r="B67" s="32" t="s">
        <v>243</v>
      </c>
      <c r="C67" s="7"/>
      <c r="D67" s="15"/>
      <c r="E67" s="15"/>
      <c r="F67" s="12">
        <v>144</v>
      </c>
      <c r="G67" s="15"/>
      <c r="H67" s="15"/>
      <c r="I67" s="15"/>
      <c r="J67" s="15" t="s">
        <v>278</v>
      </c>
      <c r="K67" s="15"/>
      <c r="L67" s="15"/>
      <c r="M67" s="15"/>
      <c r="N67" s="15"/>
      <c r="O67" s="15"/>
      <c r="P67" s="15"/>
      <c r="Q67" s="15"/>
      <c r="R67" s="12">
        <v>144</v>
      </c>
    </row>
    <row r="68" spans="1:18" ht="16.5" thickBot="1" x14ac:dyDescent="0.3">
      <c r="A68" s="36" t="s">
        <v>127</v>
      </c>
      <c r="B68" s="43" t="s">
        <v>143</v>
      </c>
      <c r="C68" s="21"/>
      <c r="D68" s="22"/>
      <c r="E68" s="22"/>
      <c r="F68" s="13">
        <v>216</v>
      </c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13">
        <v>216</v>
      </c>
    </row>
    <row r="69" spans="1:18" ht="27.75" customHeight="1" thickBot="1" x14ac:dyDescent="0.3">
      <c r="A69" s="54"/>
      <c r="B69" s="55" t="s">
        <v>93</v>
      </c>
      <c r="C69" s="51" t="s">
        <v>282</v>
      </c>
      <c r="D69" s="51">
        <f>SUM(D7,D25)</f>
        <v>6642</v>
      </c>
      <c r="E69" s="51">
        <f>SUM(E7,E25)</f>
        <v>2214</v>
      </c>
      <c r="F69" s="51">
        <f>SUM(F7,F25)</f>
        <v>4428</v>
      </c>
      <c r="G69" s="51">
        <f>SUM(G7,G25)</f>
        <v>2400</v>
      </c>
      <c r="H69" s="51">
        <f>H36</f>
        <v>90</v>
      </c>
      <c r="I69" s="51"/>
      <c r="J69" s="51"/>
      <c r="K69" s="51">
        <f>K7</f>
        <v>576</v>
      </c>
      <c r="L69" s="51">
        <f>L7</f>
        <v>828</v>
      </c>
      <c r="M69" s="51">
        <f t="shared" ref="M69:R69" si="13">M25</f>
        <v>576</v>
      </c>
      <c r="N69" s="51">
        <f t="shared" si="13"/>
        <v>522</v>
      </c>
      <c r="O69" s="51">
        <f t="shared" si="13"/>
        <v>378</v>
      </c>
      <c r="P69" s="51">
        <f t="shared" si="13"/>
        <v>720</v>
      </c>
      <c r="Q69" s="51">
        <f t="shared" si="13"/>
        <v>468</v>
      </c>
      <c r="R69" s="51">
        <f t="shared" si="13"/>
        <v>360</v>
      </c>
    </row>
    <row r="70" spans="1:18" ht="37.5" customHeight="1" thickBot="1" x14ac:dyDescent="0.3">
      <c r="A70" s="124" t="s">
        <v>129</v>
      </c>
      <c r="B70" s="125"/>
      <c r="C70" s="125"/>
      <c r="D70" s="125"/>
      <c r="E70" s="125"/>
      <c r="F70" s="125"/>
      <c r="G70" s="126"/>
      <c r="H70" s="121" t="s">
        <v>93</v>
      </c>
      <c r="I70" s="128" t="s">
        <v>130</v>
      </c>
      <c r="J70" s="129"/>
      <c r="K70" s="15">
        <v>11</v>
      </c>
      <c r="L70" s="15">
        <v>11</v>
      </c>
      <c r="M70" s="15">
        <v>12</v>
      </c>
      <c r="N70" s="15">
        <v>10</v>
      </c>
      <c r="O70" s="15">
        <v>8</v>
      </c>
      <c r="P70" s="15">
        <v>9</v>
      </c>
      <c r="Q70" s="15">
        <v>7</v>
      </c>
      <c r="R70" s="15">
        <v>6</v>
      </c>
    </row>
    <row r="71" spans="1:18" ht="22.5" customHeight="1" thickBot="1" x14ac:dyDescent="0.3">
      <c r="A71" s="124"/>
      <c r="B71" s="125"/>
      <c r="C71" s="125"/>
      <c r="D71" s="125"/>
      <c r="E71" s="125"/>
      <c r="F71" s="125"/>
      <c r="G71" s="126"/>
      <c r="H71" s="122"/>
      <c r="I71" s="130" t="s">
        <v>94</v>
      </c>
      <c r="J71" s="131"/>
      <c r="K71" s="15">
        <v>0</v>
      </c>
      <c r="L71" s="15">
        <v>0</v>
      </c>
      <c r="M71" s="15">
        <v>0</v>
      </c>
      <c r="N71" s="15">
        <v>9</v>
      </c>
      <c r="O71" s="15">
        <v>6</v>
      </c>
      <c r="P71" s="15">
        <v>4</v>
      </c>
      <c r="Q71" s="15">
        <v>0</v>
      </c>
      <c r="R71" s="15">
        <v>0</v>
      </c>
    </row>
    <row r="72" spans="1:18" ht="32.85" customHeight="1" thickBot="1" x14ac:dyDescent="0.3">
      <c r="A72" s="127" t="s">
        <v>128</v>
      </c>
      <c r="B72" s="125"/>
      <c r="C72" s="125"/>
      <c r="D72" s="125"/>
      <c r="E72" s="125"/>
      <c r="F72" s="125"/>
      <c r="G72" s="126"/>
      <c r="H72" s="122"/>
      <c r="I72" s="127" t="s">
        <v>95</v>
      </c>
      <c r="J72" s="132"/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3</v>
      </c>
      <c r="R72" s="15">
        <v>3</v>
      </c>
    </row>
    <row r="73" spans="1:18" ht="32.85" customHeight="1" thickBot="1" x14ac:dyDescent="0.3">
      <c r="A73" s="124" t="s">
        <v>183</v>
      </c>
      <c r="B73" s="125"/>
      <c r="C73" s="125"/>
      <c r="D73" s="125"/>
      <c r="E73" s="125"/>
      <c r="F73" s="125"/>
      <c r="G73" s="126"/>
      <c r="H73" s="122"/>
      <c r="I73" s="127" t="s">
        <v>96</v>
      </c>
      <c r="J73" s="132"/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4</v>
      </c>
    </row>
    <row r="74" spans="1:18" ht="24.75" customHeight="1" thickBot="1" x14ac:dyDescent="0.3">
      <c r="A74" s="127" t="s">
        <v>248</v>
      </c>
      <c r="B74" s="125"/>
      <c r="C74" s="125"/>
      <c r="D74" s="125"/>
      <c r="E74" s="125"/>
      <c r="F74" s="125"/>
      <c r="G74" s="126"/>
      <c r="H74" s="122"/>
      <c r="I74" s="127" t="s">
        <v>97</v>
      </c>
      <c r="J74" s="132"/>
      <c r="K74" s="15">
        <v>2</v>
      </c>
      <c r="L74" s="15">
        <v>3</v>
      </c>
      <c r="M74" s="15">
        <v>2</v>
      </c>
      <c r="N74" s="15">
        <v>2</v>
      </c>
      <c r="O74" s="15">
        <v>1</v>
      </c>
      <c r="P74" s="15">
        <v>1</v>
      </c>
      <c r="Q74" s="15">
        <v>2</v>
      </c>
      <c r="R74" s="15">
        <v>2</v>
      </c>
    </row>
    <row r="75" spans="1:18" ht="27" customHeight="1" thickBot="1" x14ac:dyDescent="0.3">
      <c r="A75" s="127" t="s">
        <v>187</v>
      </c>
      <c r="B75" s="125"/>
      <c r="C75" s="125"/>
      <c r="D75" s="125"/>
      <c r="E75" s="125"/>
      <c r="F75" s="125"/>
      <c r="G75" s="126"/>
      <c r="H75" s="122"/>
      <c r="I75" s="118" t="s">
        <v>98</v>
      </c>
      <c r="J75" s="119"/>
      <c r="K75" s="15">
        <v>1</v>
      </c>
      <c r="L75" s="15">
        <v>9</v>
      </c>
      <c r="M75" s="15">
        <v>3</v>
      </c>
      <c r="N75" s="15">
        <v>3</v>
      </c>
      <c r="O75" s="15">
        <v>2</v>
      </c>
      <c r="P75" s="15">
        <v>6</v>
      </c>
      <c r="Q75" s="15">
        <v>5</v>
      </c>
      <c r="R75" s="15">
        <v>5</v>
      </c>
    </row>
    <row r="76" spans="1:18" ht="36" customHeight="1" thickBot="1" x14ac:dyDescent="0.3">
      <c r="A76" s="127" t="s">
        <v>188</v>
      </c>
      <c r="B76" s="125"/>
      <c r="C76" s="125"/>
      <c r="D76" s="125"/>
      <c r="E76" s="125"/>
      <c r="F76" s="125"/>
      <c r="G76" s="126"/>
      <c r="H76" s="123"/>
      <c r="I76" s="120" t="s">
        <v>99</v>
      </c>
      <c r="J76" s="120"/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</row>
  </sheetData>
  <mergeCells count="32">
    <mergeCell ref="C54:C55"/>
    <mergeCell ref="A2:A5"/>
    <mergeCell ref="B2:B5"/>
    <mergeCell ref="E3:E5"/>
    <mergeCell ref="F4:H4"/>
    <mergeCell ref="F3:H3"/>
    <mergeCell ref="C2:C5"/>
    <mergeCell ref="D3:D5"/>
    <mergeCell ref="K3:L3"/>
    <mergeCell ref="C1:S1"/>
    <mergeCell ref="D2:H2"/>
    <mergeCell ref="K2:R2"/>
    <mergeCell ref="I2:I5"/>
    <mergeCell ref="J2:J5"/>
    <mergeCell ref="M3:N3"/>
    <mergeCell ref="O3:P3"/>
    <mergeCell ref="Q3:R3"/>
    <mergeCell ref="I75:J75"/>
    <mergeCell ref="I76:J76"/>
    <mergeCell ref="H70:H76"/>
    <mergeCell ref="A70:G70"/>
    <mergeCell ref="A71:G71"/>
    <mergeCell ref="A72:G72"/>
    <mergeCell ref="A73:G73"/>
    <mergeCell ref="A74:G74"/>
    <mergeCell ref="A75:G75"/>
    <mergeCell ref="A76:G76"/>
    <mergeCell ref="I70:J70"/>
    <mergeCell ref="I71:J71"/>
    <mergeCell ref="I72:J72"/>
    <mergeCell ref="I73:J73"/>
    <mergeCell ref="I74:J74"/>
  </mergeCells>
  <phoneticPr fontId="0" type="noConversion"/>
  <pageMargins left="0.39370078740157483" right="0.39370078740157483" top="0.59055118110236227" bottom="0.59055118110236227" header="0" footer="0"/>
  <pageSetup paperSize="9" scale="60" firstPageNumber="0" fitToHeight="3" orientation="landscape" r:id="rId1"/>
  <rowBreaks count="1" manualBreakCount="1">
    <brk id="57" max="16383" man="1"/>
  </rowBreaks>
  <ignoredErrors>
    <ignoredError sqref="D9 D24 R52 D14:D16 D11:D13 D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9"/>
  <sheetViews>
    <sheetView topLeftCell="A49" workbookViewId="0">
      <selection activeCell="K14" sqref="K14"/>
    </sheetView>
  </sheetViews>
  <sheetFormatPr defaultRowHeight="15" x14ac:dyDescent="0.25"/>
  <cols>
    <col min="1" max="1" width="15.28515625" customWidth="1"/>
    <col min="2" max="2" width="46.85546875" customWidth="1"/>
    <col min="3" max="3" width="16.140625" style="1" customWidth="1"/>
    <col min="4" max="4" width="9.140625" customWidth="1"/>
    <col min="5" max="5" width="8.7109375" customWidth="1"/>
    <col min="6" max="6" width="9" customWidth="1"/>
    <col min="7" max="7" width="10.140625" customWidth="1"/>
    <col min="8" max="8" width="10" customWidth="1"/>
    <col min="10" max="10" width="13.140625" customWidth="1"/>
    <col min="11" max="11" width="42.28515625" customWidth="1"/>
    <col min="12" max="12" width="14.5703125" customWidth="1"/>
    <col min="13" max="13" width="8.85546875" customWidth="1"/>
    <col min="14" max="14" width="8.5703125" customWidth="1"/>
    <col min="15" max="15" width="9.42578125" customWidth="1"/>
    <col min="16" max="16" width="11.5703125" customWidth="1"/>
    <col min="17" max="17" width="10.140625" customWidth="1"/>
  </cols>
  <sheetData>
    <row r="1" spans="1:17" ht="19.5" thickBot="1" x14ac:dyDescent="0.35">
      <c r="B1" s="46" t="s">
        <v>136</v>
      </c>
      <c r="C1"/>
      <c r="J1" s="71"/>
      <c r="K1" s="71" t="s">
        <v>136</v>
      </c>
    </row>
    <row r="2" spans="1:17" ht="16.5" customHeight="1" thickTop="1" thickBot="1" x14ac:dyDescent="0.3">
      <c r="A2" s="143" t="s">
        <v>0</v>
      </c>
      <c r="B2" s="143" t="s">
        <v>1</v>
      </c>
      <c r="C2" s="151" t="s">
        <v>2</v>
      </c>
      <c r="D2" s="102" t="s">
        <v>241</v>
      </c>
      <c r="J2" s="143" t="s">
        <v>0</v>
      </c>
      <c r="K2" s="143" t="s">
        <v>1</v>
      </c>
      <c r="L2" s="151" t="s">
        <v>2</v>
      </c>
      <c r="M2" s="102" t="s">
        <v>242</v>
      </c>
    </row>
    <row r="3" spans="1:17" ht="16.5" customHeight="1" thickBot="1" x14ac:dyDescent="0.3">
      <c r="A3" s="133"/>
      <c r="B3" s="133"/>
      <c r="C3" s="152"/>
      <c r="D3" s="144" t="s">
        <v>104</v>
      </c>
      <c r="E3" s="144" t="s">
        <v>135</v>
      </c>
      <c r="F3" s="148" t="s">
        <v>177</v>
      </c>
      <c r="G3" s="149"/>
      <c r="H3" s="150"/>
      <c r="J3" s="133"/>
      <c r="K3" s="133"/>
      <c r="L3" s="152"/>
      <c r="M3" s="144" t="s">
        <v>104</v>
      </c>
      <c r="N3" s="144" t="s">
        <v>135</v>
      </c>
      <c r="O3" s="147" t="s">
        <v>177</v>
      </c>
      <c r="P3" s="147"/>
      <c r="Q3" s="147"/>
    </row>
    <row r="4" spans="1:17" ht="16.5" thickBot="1" x14ac:dyDescent="0.3">
      <c r="A4" s="133"/>
      <c r="B4" s="133"/>
      <c r="C4" s="152"/>
      <c r="D4" s="145"/>
      <c r="E4" s="145"/>
      <c r="F4" s="147" t="s">
        <v>178</v>
      </c>
      <c r="G4" s="147"/>
      <c r="H4" s="147"/>
      <c r="J4" s="133"/>
      <c r="K4" s="133"/>
      <c r="L4" s="152"/>
      <c r="M4" s="145"/>
      <c r="N4" s="145"/>
      <c r="O4" s="160" t="s">
        <v>178</v>
      </c>
      <c r="P4" s="161"/>
      <c r="Q4" s="162"/>
    </row>
    <row r="5" spans="1:17" ht="85.5" thickBot="1" x14ac:dyDescent="0.3">
      <c r="A5" s="133"/>
      <c r="B5" s="133"/>
      <c r="C5" s="152"/>
      <c r="D5" s="146"/>
      <c r="E5" s="146"/>
      <c r="F5" s="23" t="s">
        <v>138</v>
      </c>
      <c r="G5" s="24" t="s">
        <v>105</v>
      </c>
      <c r="H5" s="24" t="s">
        <v>106</v>
      </c>
      <c r="J5" s="133"/>
      <c r="K5" s="133"/>
      <c r="L5" s="152"/>
      <c r="M5" s="146"/>
      <c r="N5" s="146"/>
      <c r="O5" s="23" t="s">
        <v>138</v>
      </c>
      <c r="P5" s="23" t="s">
        <v>105</v>
      </c>
      <c r="Q5" s="23" t="s">
        <v>106</v>
      </c>
    </row>
    <row r="6" spans="1:17" ht="16.5" thickBot="1" x14ac:dyDescent="0.3">
      <c r="A6" s="3">
        <v>1</v>
      </c>
      <c r="B6" s="4">
        <v>2</v>
      </c>
      <c r="C6" s="5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J6" s="3">
        <v>1</v>
      </c>
      <c r="K6" s="4">
        <v>2</v>
      </c>
      <c r="L6" s="5">
        <v>3</v>
      </c>
      <c r="M6" s="2">
        <v>4</v>
      </c>
      <c r="N6" s="2">
        <v>5</v>
      </c>
      <c r="O6" s="2">
        <v>6</v>
      </c>
      <c r="P6" s="2">
        <v>7</v>
      </c>
      <c r="Q6" s="2">
        <v>8</v>
      </c>
    </row>
    <row r="7" spans="1:17" ht="16.5" thickBot="1" x14ac:dyDescent="0.3">
      <c r="A7" s="48" t="s">
        <v>147</v>
      </c>
      <c r="B7" s="49" t="s">
        <v>144</v>
      </c>
      <c r="C7" s="50" t="s">
        <v>180</v>
      </c>
      <c r="D7" s="51">
        <f>SUM(D8,D20)</f>
        <v>2106</v>
      </c>
      <c r="E7" s="51">
        <f>SUM(E8,E20)</f>
        <v>702</v>
      </c>
      <c r="F7" s="52">
        <f>SUM(F8,F20)</f>
        <v>1404</v>
      </c>
      <c r="G7" s="51">
        <f>SUM(G8,G20)</f>
        <v>541</v>
      </c>
      <c r="H7" s="53"/>
      <c r="J7" s="72" t="s">
        <v>189</v>
      </c>
      <c r="K7" s="73" t="s">
        <v>144</v>
      </c>
      <c r="L7" s="74" t="s">
        <v>190</v>
      </c>
      <c r="M7" s="75">
        <f>SUM(M9:M24)</f>
        <v>2106</v>
      </c>
      <c r="N7" s="75">
        <f>SUM(N9:N24)</f>
        <v>702</v>
      </c>
      <c r="O7" s="76">
        <f>SUM(O9:O24)</f>
        <v>1404</v>
      </c>
      <c r="P7" s="76">
        <f>SUM(P9:P24)</f>
        <v>556</v>
      </c>
      <c r="Q7" s="76"/>
    </row>
    <row r="8" spans="1:17" ht="19.5" customHeight="1" thickBot="1" x14ac:dyDescent="0.3">
      <c r="A8" s="59" t="s">
        <v>148</v>
      </c>
      <c r="B8" s="60" t="s">
        <v>149</v>
      </c>
      <c r="C8" s="61" t="s">
        <v>179</v>
      </c>
      <c r="D8" s="62">
        <f>SUM(D9:D19)</f>
        <v>1367</v>
      </c>
      <c r="E8" s="63">
        <f>SUM(E9:E19)</f>
        <v>457</v>
      </c>
      <c r="F8" s="64">
        <f>SUM(F9:F19)</f>
        <v>910</v>
      </c>
      <c r="G8" s="65">
        <f>SUM(G9:G19)</f>
        <v>373</v>
      </c>
      <c r="H8" s="66"/>
      <c r="J8" s="77" t="s">
        <v>191</v>
      </c>
      <c r="K8" s="78" t="s">
        <v>192</v>
      </c>
      <c r="L8" s="163" t="s">
        <v>7</v>
      </c>
      <c r="M8" s="79">
        <f t="shared" ref="M8:M19" si="0">SUM(N8,O8)</f>
        <v>292</v>
      </c>
      <c r="N8" s="80">
        <v>97</v>
      </c>
      <c r="O8" s="81">
        <v>195</v>
      </c>
      <c r="P8" s="82">
        <v>20</v>
      </c>
      <c r="Q8" s="11"/>
    </row>
    <row r="9" spans="1:17" ht="19.5" customHeight="1" thickBot="1" x14ac:dyDescent="0.3">
      <c r="A9" s="10" t="s">
        <v>152</v>
      </c>
      <c r="B9" s="35" t="s">
        <v>150</v>
      </c>
      <c r="C9" s="44" t="s">
        <v>151</v>
      </c>
      <c r="D9" s="56">
        <f t="shared" ref="D9:D19" si="1">SUM(E9,F9)</f>
        <v>117</v>
      </c>
      <c r="E9" s="57">
        <v>39</v>
      </c>
      <c r="F9" s="58">
        <v>78</v>
      </c>
      <c r="G9" s="26">
        <v>20</v>
      </c>
      <c r="H9" s="4"/>
      <c r="J9" s="83"/>
      <c r="K9" s="84" t="s">
        <v>193</v>
      </c>
      <c r="L9" s="164"/>
      <c r="M9" s="82">
        <f t="shared" si="0"/>
        <v>117</v>
      </c>
      <c r="N9" s="85">
        <v>39</v>
      </c>
      <c r="O9" s="82">
        <v>78</v>
      </c>
      <c r="P9" s="25">
        <v>20</v>
      </c>
      <c r="Q9" s="15"/>
    </row>
    <row r="10" spans="1:17" ht="19.5" customHeight="1" thickBot="1" x14ac:dyDescent="0.3">
      <c r="A10" s="25" t="s">
        <v>153</v>
      </c>
      <c r="B10" s="34" t="s">
        <v>170</v>
      </c>
      <c r="C10" s="45" t="s">
        <v>13</v>
      </c>
      <c r="D10" s="10">
        <f t="shared" si="1"/>
        <v>176</v>
      </c>
      <c r="E10" s="10">
        <v>59</v>
      </c>
      <c r="F10" s="26">
        <v>117</v>
      </c>
      <c r="G10" s="2"/>
      <c r="H10" s="4"/>
      <c r="J10" s="25"/>
      <c r="K10" s="34" t="s">
        <v>194</v>
      </c>
      <c r="L10" s="165"/>
      <c r="M10" s="86">
        <f t="shared" si="0"/>
        <v>176</v>
      </c>
      <c r="N10" s="86">
        <v>59</v>
      </c>
      <c r="O10" s="25">
        <v>117</v>
      </c>
      <c r="P10" s="15"/>
      <c r="Q10" s="15"/>
    </row>
    <row r="11" spans="1:17" ht="19.5" thickBot="1" x14ac:dyDescent="0.3">
      <c r="A11" s="25" t="s">
        <v>154</v>
      </c>
      <c r="B11" s="31" t="s">
        <v>8</v>
      </c>
      <c r="C11" s="14" t="s">
        <v>9</v>
      </c>
      <c r="D11" s="15">
        <f t="shared" si="1"/>
        <v>176</v>
      </c>
      <c r="E11" s="15">
        <v>59</v>
      </c>
      <c r="F11" s="26">
        <v>117</v>
      </c>
      <c r="G11" s="2">
        <v>117</v>
      </c>
      <c r="H11" s="4"/>
      <c r="J11" s="25" t="s">
        <v>195</v>
      </c>
      <c r="K11" s="87" t="s">
        <v>8</v>
      </c>
      <c r="L11" s="86" t="s">
        <v>9</v>
      </c>
      <c r="M11" s="25">
        <f t="shared" si="0"/>
        <v>176</v>
      </c>
      <c r="N11" s="86">
        <v>59</v>
      </c>
      <c r="O11" s="86">
        <v>117</v>
      </c>
      <c r="P11" s="15">
        <v>117</v>
      </c>
      <c r="Q11" s="15"/>
    </row>
    <row r="12" spans="1:17" ht="16.5" thickBot="1" x14ac:dyDescent="0.3">
      <c r="A12" s="25" t="s">
        <v>155</v>
      </c>
      <c r="B12" s="31" t="s">
        <v>11</v>
      </c>
      <c r="C12" s="7" t="s">
        <v>9</v>
      </c>
      <c r="D12" s="15">
        <f t="shared" si="1"/>
        <v>176</v>
      </c>
      <c r="E12" s="15">
        <v>59</v>
      </c>
      <c r="F12" s="26">
        <v>117</v>
      </c>
      <c r="G12" s="2">
        <v>20</v>
      </c>
      <c r="H12" s="4"/>
      <c r="J12" s="25" t="s">
        <v>196</v>
      </c>
      <c r="K12" s="31" t="s">
        <v>11</v>
      </c>
      <c r="L12" s="7" t="s">
        <v>197</v>
      </c>
      <c r="M12" s="15">
        <f t="shared" si="0"/>
        <v>175</v>
      </c>
      <c r="N12" s="15">
        <v>58</v>
      </c>
      <c r="O12" s="15">
        <v>117</v>
      </c>
      <c r="P12" s="15">
        <v>20</v>
      </c>
      <c r="Q12" s="15"/>
    </row>
    <row r="13" spans="1:17" ht="16.5" thickBot="1" x14ac:dyDescent="0.3">
      <c r="A13" s="25" t="s">
        <v>156</v>
      </c>
      <c r="B13" s="31" t="s">
        <v>12</v>
      </c>
      <c r="C13" s="7" t="s">
        <v>145</v>
      </c>
      <c r="D13" s="15">
        <f t="shared" si="1"/>
        <v>176</v>
      </c>
      <c r="E13" s="15">
        <v>59</v>
      </c>
      <c r="F13" s="26">
        <v>117</v>
      </c>
      <c r="G13" s="2">
        <v>102</v>
      </c>
      <c r="H13" s="4"/>
      <c r="J13" s="25" t="s">
        <v>198</v>
      </c>
      <c r="K13" s="31" t="s">
        <v>12</v>
      </c>
      <c r="L13" s="7" t="s">
        <v>199</v>
      </c>
      <c r="M13" s="15">
        <f t="shared" si="0"/>
        <v>176</v>
      </c>
      <c r="N13" s="15">
        <v>59</v>
      </c>
      <c r="O13" s="15">
        <v>117</v>
      </c>
      <c r="P13" s="15">
        <v>117</v>
      </c>
      <c r="Q13" s="15"/>
    </row>
    <row r="14" spans="1:17" ht="16.5" thickBot="1" x14ac:dyDescent="0.3">
      <c r="A14" s="25" t="s">
        <v>157</v>
      </c>
      <c r="B14" s="31" t="s">
        <v>112</v>
      </c>
      <c r="C14" s="7" t="s">
        <v>9</v>
      </c>
      <c r="D14" s="15">
        <f t="shared" si="1"/>
        <v>105</v>
      </c>
      <c r="E14" s="15">
        <v>35</v>
      </c>
      <c r="F14" s="25">
        <v>70</v>
      </c>
      <c r="G14" s="15">
        <v>20</v>
      </c>
      <c r="H14" s="15"/>
      <c r="J14" s="25" t="s">
        <v>200</v>
      </c>
      <c r="K14" s="31" t="s">
        <v>201</v>
      </c>
      <c r="L14" s="7" t="s">
        <v>9</v>
      </c>
      <c r="M14" s="15">
        <f t="shared" si="0"/>
        <v>105</v>
      </c>
      <c r="N14" s="15">
        <v>35</v>
      </c>
      <c r="O14" s="15">
        <v>70</v>
      </c>
      <c r="P14" s="15">
        <v>20</v>
      </c>
      <c r="Q14" s="15"/>
    </row>
    <row r="15" spans="1:17" ht="16.5" thickBot="1" x14ac:dyDescent="0.3">
      <c r="A15" s="25" t="s">
        <v>158</v>
      </c>
      <c r="B15" s="31" t="s">
        <v>16</v>
      </c>
      <c r="C15" s="7" t="s">
        <v>13</v>
      </c>
      <c r="D15" s="15">
        <f t="shared" si="1"/>
        <v>117</v>
      </c>
      <c r="E15" s="15">
        <v>39</v>
      </c>
      <c r="F15" s="25">
        <v>78</v>
      </c>
      <c r="G15" s="15">
        <v>38</v>
      </c>
      <c r="H15" s="15"/>
      <c r="J15" s="25" t="s">
        <v>202</v>
      </c>
      <c r="K15" s="31" t="s">
        <v>16</v>
      </c>
      <c r="L15" s="7" t="s">
        <v>9</v>
      </c>
      <c r="M15" s="15">
        <f t="shared" si="0"/>
        <v>117</v>
      </c>
      <c r="N15" s="15">
        <v>39</v>
      </c>
      <c r="O15" s="15">
        <v>78</v>
      </c>
      <c r="P15" s="15">
        <v>38</v>
      </c>
      <c r="Q15" s="15"/>
    </row>
    <row r="16" spans="1:17" ht="16.5" thickBot="1" x14ac:dyDescent="0.3">
      <c r="A16" s="25" t="s">
        <v>159</v>
      </c>
      <c r="B16" s="31" t="s">
        <v>163</v>
      </c>
      <c r="C16" s="7" t="s">
        <v>9</v>
      </c>
      <c r="D16" s="15">
        <f t="shared" si="1"/>
        <v>162</v>
      </c>
      <c r="E16" s="15">
        <v>54</v>
      </c>
      <c r="F16" s="25">
        <v>108</v>
      </c>
      <c r="G16" s="15">
        <v>20</v>
      </c>
      <c r="H16" s="15"/>
      <c r="J16" s="25" t="s">
        <v>203</v>
      </c>
      <c r="K16" s="31" t="s">
        <v>204</v>
      </c>
      <c r="L16" s="7" t="s">
        <v>9</v>
      </c>
      <c r="M16" s="15">
        <f t="shared" si="0"/>
        <v>162</v>
      </c>
      <c r="N16" s="15">
        <v>54</v>
      </c>
      <c r="O16" s="15">
        <v>108</v>
      </c>
      <c r="P16" s="15">
        <v>20</v>
      </c>
      <c r="Q16" s="15"/>
    </row>
    <row r="17" spans="1:17" ht="16.5" thickBot="1" x14ac:dyDescent="0.3">
      <c r="A17" s="25" t="s">
        <v>160</v>
      </c>
      <c r="B17" s="31" t="s">
        <v>17</v>
      </c>
      <c r="C17" s="7" t="s">
        <v>9</v>
      </c>
      <c r="D17" s="15">
        <f t="shared" si="1"/>
        <v>54</v>
      </c>
      <c r="E17" s="15">
        <v>18</v>
      </c>
      <c r="F17" s="25">
        <v>36</v>
      </c>
      <c r="G17" s="15">
        <v>20</v>
      </c>
      <c r="H17" s="15"/>
      <c r="J17" s="25" t="s">
        <v>205</v>
      </c>
      <c r="K17" s="31" t="s">
        <v>17</v>
      </c>
      <c r="L17" s="7" t="s">
        <v>9</v>
      </c>
      <c r="M17" s="15">
        <f t="shared" si="0"/>
        <v>54</v>
      </c>
      <c r="N17" s="15">
        <v>18</v>
      </c>
      <c r="O17" s="15">
        <v>36</v>
      </c>
      <c r="P17" s="15">
        <v>20</v>
      </c>
      <c r="Q17" s="15"/>
    </row>
    <row r="18" spans="1:17" ht="16.5" thickBot="1" x14ac:dyDescent="0.3">
      <c r="A18" s="25" t="s">
        <v>161</v>
      </c>
      <c r="B18" s="31" t="s">
        <v>18</v>
      </c>
      <c r="C18" s="7" t="s">
        <v>13</v>
      </c>
      <c r="D18" s="15">
        <f t="shared" si="1"/>
        <v>54</v>
      </c>
      <c r="E18" s="15">
        <v>18</v>
      </c>
      <c r="F18" s="25">
        <v>36</v>
      </c>
      <c r="G18" s="15">
        <v>8</v>
      </c>
      <c r="H18" s="15"/>
      <c r="J18" s="25" t="s">
        <v>206</v>
      </c>
      <c r="K18" s="31" t="s">
        <v>18</v>
      </c>
      <c r="L18" s="7" t="s">
        <v>13</v>
      </c>
      <c r="M18" s="15">
        <f t="shared" si="0"/>
        <v>54</v>
      </c>
      <c r="N18" s="15">
        <v>18</v>
      </c>
      <c r="O18" s="15">
        <v>36</v>
      </c>
      <c r="P18" s="15">
        <v>8</v>
      </c>
      <c r="Q18" s="15"/>
    </row>
    <row r="19" spans="1:17" ht="16.5" thickBot="1" x14ac:dyDescent="0.3">
      <c r="A19" s="25" t="s">
        <v>162</v>
      </c>
      <c r="B19" s="31" t="s">
        <v>19</v>
      </c>
      <c r="C19" s="7" t="s">
        <v>113</v>
      </c>
      <c r="D19" s="15">
        <f t="shared" si="1"/>
        <v>54</v>
      </c>
      <c r="E19" s="15">
        <v>18</v>
      </c>
      <c r="F19" s="25">
        <v>36</v>
      </c>
      <c r="G19" s="15">
        <v>8</v>
      </c>
      <c r="H19" s="12"/>
      <c r="J19" s="25" t="s">
        <v>207</v>
      </c>
      <c r="K19" s="31" t="s">
        <v>19</v>
      </c>
      <c r="L19" s="7" t="s">
        <v>13</v>
      </c>
      <c r="M19" s="15">
        <f t="shared" si="0"/>
        <v>54</v>
      </c>
      <c r="N19" s="15">
        <v>18</v>
      </c>
      <c r="O19" s="15">
        <v>36</v>
      </c>
      <c r="P19" s="15">
        <v>8</v>
      </c>
      <c r="Q19" s="15"/>
    </row>
    <row r="20" spans="1:17" ht="32.25" thickBot="1" x14ac:dyDescent="0.3">
      <c r="A20" s="68" t="s">
        <v>164</v>
      </c>
      <c r="B20" s="69" t="s">
        <v>182</v>
      </c>
      <c r="C20" s="61" t="s">
        <v>176</v>
      </c>
      <c r="D20" s="66">
        <f>SUM(D21:D23)</f>
        <v>739</v>
      </c>
      <c r="E20" s="66">
        <f>SUM(E21:E23)</f>
        <v>245</v>
      </c>
      <c r="F20" s="67">
        <f>SUM(F21:F23)</f>
        <v>494</v>
      </c>
      <c r="G20" s="67">
        <f>SUM(G21:G23)</f>
        <v>168</v>
      </c>
      <c r="H20" s="67"/>
      <c r="J20" s="88"/>
      <c r="K20" s="89" t="s">
        <v>208</v>
      </c>
      <c r="L20" s="90"/>
      <c r="M20" s="91"/>
      <c r="N20" s="91"/>
      <c r="O20" s="91"/>
      <c r="P20" s="91"/>
      <c r="Q20" s="91"/>
    </row>
    <row r="21" spans="1:17" ht="32.25" thickBot="1" x14ac:dyDescent="0.3">
      <c r="A21" s="25" t="s">
        <v>165</v>
      </c>
      <c r="B21" s="37" t="s">
        <v>114</v>
      </c>
      <c r="C21" s="14" t="s">
        <v>7</v>
      </c>
      <c r="D21" s="11">
        <f>SUM(E21,F21)</f>
        <v>408</v>
      </c>
      <c r="E21" s="11">
        <v>135</v>
      </c>
      <c r="F21" s="15">
        <v>273</v>
      </c>
      <c r="G21" s="15">
        <v>60</v>
      </c>
      <c r="H21" s="12"/>
      <c r="J21" s="25" t="s">
        <v>209</v>
      </c>
      <c r="K21" s="35" t="s">
        <v>114</v>
      </c>
      <c r="L21" s="7" t="s">
        <v>210</v>
      </c>
      <c r="M21" s="15">
        <f>SUM(N21,O21)</f>
        <v>351</v>
      </c>
      <c r="N21" s="15">
        <v>117</v>
      </c>
      <c r="O21" s="15">
        <v>234</v>
      </c>
      <c r="P21" s="15">
        <v>60</v>
      </c>
      <c r="Q21" s="15"/>
    </row>
    <row r="22" spans="1:17" ht="16.5" thickBot="1" x14ac:dyDescent="0.3">
      <c r="A22" s="25" t="s">
        <v>166</v>
      </c>
      <c r="B22" s="31" t="s">
        <v>14</v>
      </c>
      <c r="C22" s="14" t="s">
        <v>115</v>
      </c>
      <c r="D22" s="11">
        <f>SUM(E22,F22)</f>
        <v>150</v>
      </c>
      <c r="E22" s="11">
        <v>50</v>
      </c>
      <c r="F22" s="25">
        <v>100</v>
      </c>
      <c r="G22" s="15">
        <v>80</v>
      </c>
      <c r="H22" s="15"/>
      <c r="J22" s="25" t="s">
        <v>211</v>
      </c>
      <c r="K22" s="31" t="s">
        <v>14</v>
      </c>
      <c r="L22" s="14" t="s">
        <v>13</v>
      </c>
      <c r="M22" s="11">
        <f>SUM(N22,O22)</f>
        <v>150</v>
      </c>
      <c r="N22" s="11">
        <v>50</v>
      </c>
      <c r="O22" s="25">
        <v>100</v>
      </c>
      <c r="P22" s="15">
        <v>80</v>
      </c>
      <c r="Q22" s="15"/>
    </row>
    <row r="23" spans="1:17" ht="16.5" thickBot="1" x14ac:dyDescent="0.3">
      <c r="A23" s="25" t="s">
        <v>167</v>
      </c>
      <c r="B23" s="31" t="s">
        <v>15</v>
      </c>
      <c r="C23" s="7" t="s">
        <v>13</v>
      </c>
      <c r="D23" s="15">
        <f>SUM(E23,F23)</f>
        <v>181</v>
      </c>
      <c r="E23" s="15">
        <v>60</v>
      </c>
      <c r="F23" s="25">
        <v>121</v>
      </c>
      <c r="G23" s="15">
        <v>28</v>
      </c>
      <c r="H23" s="15"/>
      <c r="J23" s="25" t="s">
        <v>212</v>
      </c>
      <c r="K23" s="31" t="s">
        <v>15</v>
      </c>
      <c r="L23" s="7" t="s">
        <v>9</v>
      </c>
      <c r="M23" s="15">
        <f>SUM(N23,O23)</f>
        <v>181</v>
      </c>
      <c r="N23" s="15">
        <v>60</v>
      </c>
      <c r="O23" s="15">
        <v>121</v>
      </c>
      <c r="P23" s="15">
        <v>28</v>
      </c>
      <c r="Q23" s="15"/>
    </row>
    <row r="24" spans="1:17" ht="16.5" thickBot="1" x14ac:dyDescent="0.3">
      <c r="A24" s="25" t="s">
        <v>168</v>
      </c>
      <c r="B24" s="31" t="s">
        <v>169</v>
      </c>
      <c r="C24" s="7"/>
      <c r="D24" s="22"/>
      <c r="E24" s="15"/>
      <c r="F24" s="2"/>
      <c r="G24" s="2"/>
      <c r="H24" s="4"/>
      <c r="J24" s="25" t="s">
        <v>213</v>
      </c>
      <c r="K24" s="31" t="s">
        <v>214</v>
      </c>
      <c r="L24" s="7" t="s">
        <v>215</v>
      </c>
      <c r="M24" s="15">
        <f>SUM(N24,O24)</f>
        <v>58</v>
      </c>
      <c r="N24" s="15">
        <v>19</v>
      </c>
      <c r="O24" s="15">
        <v>39</v>
      </c>
      <c r="P24" s="15"/>
      <c r="Q24" s="15"/>
    </row>
    <row r="25" spans="1:17" ht="32.25" thickBot="1" x14ac:dyDescent="0.3">
      <c r="A25" s="48"/>
      <c r="B25" s="49" t="s">
        <v>146</v>
      </c>
      <c r="C25" s="50" t="s">
        <v>175</v>
      </c>
      <c r="D25" s="51">
        <f>SUM(D26,D32,D36)</f>
        <v>4536</v>
      </c>
      <c r="E25" s="47">
        <f>SUM(E26,E32,E36)</f>
        <v>1512</v>
      </c>
      <c r="F25" s="47">
        <f>SUM(F26,F32,F36)</f>
        <v>3024</v>
      </c>
      <c r="G25" s="47">
        <f>G26+G32+G36</f>
        <v>1880</v>
      </c>
      <c r="H25" s="47">
        <v>90</v>
      </c>
      <c r="J25" s="92"/>
      <c r="K25" s="93" t="s">
        <v>146</v>
      </c>
      <c r="L25" s="94" t="s">
        <v>216</v>
      </c>
      <c r="M25" s="76">
        <f>SUM(M26,M32,M36)</f>
        <v>4536</v>
      </c>
      <c r="N25" s="76">
        <f>SUM(N26,N32,N36)</f>
        <v>1512</v>
      </c>
      <c r="O25" s="76">
        <f>SUM(O26,O32,O36)</f>
        <v>3024</v>
      </c>
      <c r="P25" s="76">
        <f>SUM(P26,P32,P36)</f>
        <v>1852</v>
      </c>
      <c r="Q25" s="76">
        <v>90</v>
      </c>
    </row>
    <row r="26" spans="1:17" ht="32.25" thickBot="1" x14ac:dyDescent="0.3">
      <c r="A26" s="68" t="s">
        <v>21</v>
      </c>
      <c r="B26" s="69" t="s">
        <v>22</v>
      </c>
      <c r="C26" s="70" t="s">
        <v>174</v>
      </c>
      <c r="D26" s="59">
        <f>SUM(D27,D28,D29,D30,D31)</f>
        <v>732</v>
      </c>
      <c r="E26" s="67">
        <f>SUM(E27,E28,E29,E30,E31)</f>
        <v>244</v>
      </c>
      <c r="F26" s="59">
        <f>SUM(F27,F28,F29,F30,F31)</f>
        <v>488</v>
      </c>
      <c r="G26" s="67">
        <f>SUM(G27,G28,G29,G30,G31)</f>
        <v>354</v>
      </c>
      <c r="H26" s="67"/>
      <c r="J26" s="95" t="s">
        <v>21</v>
      </c>
      <c r="K26" s="89" t="s">
        <v>22</v>
      </c>
      <c r="L26" s="96" t="s">
        <v>174</v>
      </c>
      <c r="M26" s="97">
        <f>SUM(M27:M31)</f>
        <v>711</v>
      </c>
      <c r="N26" s="97">
        <f>SUM(N27:N31)</f>
        <v>237</v>
      </c>
      <c r="O26" s="97">
        <f>SUM(O27:O31)</f>
        <v>474</v>
      </c>
      <c r="P26" s="97">
        <f>SUM(P27:P31)</f>
        <v>356</v>
      </c>
      <c r="Q26" s="97"/>
    </row>
    <row r="27" spans="1:17" ht="16.5" thickBot="1" x14ac:dyDescent="0.3">
      <c r="A27" s="25" t="s">
        <v>23</v>
      </c>
      <c r="B27" s="31" t="s">
        <v>24</v>
      </c>
      <c r="C27" s="7" t="s">
        <v>25</v>
      </c>
      <c r="D27" s="4">
        <f>SUM(E27,F27)</f>
        <v>72</v>
      </c>
      <c r="E27" s="4">
        <v>24</v>
      </c>
      <c r="F27" s="4">
        <v>48</v>
      </c>
      <c r="G27" s="4"/>
      <c r="H27" s="4"/>
      <c r="J27" s="25" t="s">
        <v>23</v>
      </c>
      <c r="K27" s="31" t="s">
        <v>24</v>
      </c>
      <c r="L27" s="7" t="s">
        <v>25</v>
      </c>
      <c r="M27" s="15">
        <f>SUM(N27,O27)</f>
        <v>72</v>
      </c>
      <c r="N27" s="15">
        <v>24</v>
      </c>
      <c r="O27" s="15">
        <v>48</v>
      </c>
      <c r="P27" s="15"/>
      <c r="Q27" s="15"/>
    </row>
    <row r="28" spans="1:17" ht="16.5" thickBot="1" x14ac:dyDescent="0.3">
      <c r="A28" s="25" t="s">
        <v>26</v>
      </c>
      <c r="B28" s="31" t="s">
        <v>11</v>
      </c>
      <c r="C28" s="7" t="s">
        <v>27</v>
      </c>
      <c r="D28" s="4">
        <f>SUM(E28,F28)</f>
        <v>72</v>
      </c>
      <c r="E28" s="4">
        <v>24</v>
      </c>
      <c r="F28" s="4">
        <v>48</v>
      </c>
      <c r="G28" s="4"/>
      <c r="H28" s="4"/>
      <c r="J28" s="25" t="s">
        <v>26</v>
      </c>
      <c r="K28" s="31" t="s">
        <v>11</v>
      </c>
      <c r="L28" s="7" t="s">
        <v>27</v>
      </c>
      <c r="M28" s="15">
        <f>SUM(N28,O28)</f>
        <v>72</v>
      </c>
      <c r="N28" s="15">
        <v>24</v>
      </c>
      <c r="O28" s="15">
        <v>48</v>
      </c>
      <c r="P28" s="15"/>
      <c r="Q28" s="15"/>
    </row>
    <row r="29" spans="1:17" ht="16.5" thickBot="1" x14ac:dyDescent="0.3">
      <c r="A29" s="25" t="s">
        <v>28</v>
      </c>
      <c r="B29" s="31" t="s">
        <v>8</v>
      </c>
      <c r="C29" s="7" t="s">
        <v>51</v>
      </c>
      <c r="D29" s="4">
        <f>SUM(E29,F29)</f>
        <v>168</v>
      </c>
      <c r="E29" s="4"/>
      <c r="F29" s="4">
        <v>168</v>
      </c>
      <c r="G29" s="4">
        <v>168</v>
      </c>
      <c r="H29" s="4"/>
      <c r="J29" s="25" t="s">
        <v>28</v>
      </c>
      <c r="K29" s="31" t="s">
        <v>8</v>
      </c>
      <c r="L29" s="7" t="s">
        <v>217</v>
      </c>
      <c r="M29" s="15">
        <f>SUM(N29,O29)</f>
        <v>172</v>
      </c>
      <c r="N29" s="15"/>
      <c r="O29" s="15">
        <v>172</v>
      </c>
      <c r="P29" s="15">
        <v>172</v>
      </c>
      <c r="Q29" s="12"/>
    </row>
    <row r="30" spans="1:17" ht="16.5" thickBot="1" x14ac:dyDescent="0.3">
      <c r="A30" s="25" t="s">
        <v>29</v>
      </c>
      <c r="B30" s="31" t="s">
        <v>12</v>
      </c>
      <c r="C30" s="7" t="s">
        <v>116</v>
      </c>
      <c r="D30" s="4">
        <f>SUM(E30,F30)</f>
        <v>336</v>
      </c>
      <c r="E30" s="4">
        <v>168</v>
      </c>
      <c r="F30" s="4">
        <v>168</v>
      </c>
      <c r="G30" s="4">
        <v>166</v>
      </c>
      <c r="H30" s="4"/>
      <c r="J30" s="25" t="s">
        <v>29</v>
      </c>
      <c r="K30" s="31" t="s">
        <v>12</v>
      </c>
      <c r="L30" s="7" t="s">
        <v>218</v>
      </c>
      <c r="M30" s="15">
        <f>SUM(N30,O30)</f>
        <v>344</v>
      </c>
      <c r="N30" s="15">
        <v>172</v>
      </c>
      <c r="O30" s="15">
        <v>172</v>
      </c>
      <c r="P30" s="15">
        <v>172</v>
      </c>
      <c r="Q30" s="15"/>
    </row>
    <row r="31" spans="1:17" ht="16.5" thickBot="1" x14ac:dyDescent="0.3">
      <c r="A31" s="25" t="s">
        <v>30</v>
      </c>
      <c r="B31" s="31" t="s">
        <v>31</v>
      </c>
      <c r="C31" s="7" t="s">
        <v>66</v>
      </c>
      <c r="D31" s="15">
        <f>SUM(E31,F31)</f>
        <v>84</v>
      </c>
      <c r="E31" s="15">
        <v>28</v>
      </c>
      <c r="F31" s="15">
        <v>56</v>
      </c>
      <c r="G31" s="15">
        <v>20</v>
      </c>
      <c r="H31" s="15"/>
      <c r="J31" s="25" t="s">
        <v>30</v>
      </c>
      <c r="K31" s="31" t="s">
        <v>31</v>
      </c>
      <c r="L31" s="7" t="s">
        <v>217</v>
      </c>
      <c r="M31" s="15">
        <f>SUM(N31,O31)</f>
        <v>51</v>
      </c>
      <c r="N31" s="15">
        <v>17</v>
      </c>
      <c r="O31" s="15">
        <v>34</v>
      </c>
      <c r="P31" s="15">
        <v>12</v>
      </c>
      <c r="Q31" s="15"/>
    </row>
    <row r="32" spans="1:17" ht="32.25" thickBot="1" x14ac:dyDescent="0.3">
      <c r="A32" s="68" t="s">
        <v>32</v>
      </c>
      <c r="B32" s="69" t="s">
        <v>33</v>
      </c>
      <c r="C32" s="70" t="s">
        <v>141</v>
      </c>
      <c r="D32" s="67">
        <f>SUM(D33,D34,D35)</f>
        <v>252</v>
      </c>
      <c r="E32" s="67">
        <f>SUM(E33,E34,E35)</f>
        <v>84</v>
      </c>
      <c r="F32" s="67">
        <f>SUM(F33,F34,F35)</f>
        <v>168</v>
      </c>
      <c r="G32" s="67">
        <f>SUM(G33,G34,G35)</f>
        <v>108</v>
      </c>
      <c r="H32" s="67"/>
      <c r="J32" s="95" t="s">
        <v>32</v>
      </c>
      <c r="K32" s="89" t="s">
        <v>33</v>
      </c>
      <c r="L32" s="96" t="s">
        <v>219</v>
      </c>
      <c r="M32" s="97">
        <f>SUM(M33:M35)</f>
        <v>252</v>
      </c>
      <c r="N32" s="97">
        <f>SUM(N33:N35)</f>
        <v>84</v>
      </c>
      <c r="O32" s="97">
        <f>SUM(O33:O35)</f>
        <v>168</v>
      </c>
      <c r="P32" s="97">
        <f>SUM(P33:P35)</f>
        <v>108</v>
      </c>
      <c r="Q32" s="97"/>
    </row>
    <row r="33" spans="1:17" ht="16.5" thickBot="1" x14ac:dyDescent="0.3">
      <c r="A33" s="25" t="s">
        <v>34</v>
      </c>
      <c r="B33" s="31" t="s">
        <v>10</v>
      </c>
      <c r="C33" s="7" t="s">
        <v>20</v>
      </c>
      <c r="D33" s="4">
        <f>SUM(E33,F33)</f>
        <v>72</v>
      </c>
      <c r="E33" s="4">
        <v>24</v>
      </c>
      <c r="F33" s="4">
        <v>48</v>
      </c>
      <c r="G33" s="4">
        <v>20</v>
      </c>
      <c r="H33" s="4"/>
      <c r="J33" s="25" t="s">
        <v>34</v>
      </c>
      <c r="K33" s="31" t="s">
        <v>10</v>
      </c>
      <c r="L33" s="7" t="s">
        <v>20</v>
      </c>
      <c r="M33" s="15">
        <f>SUM(N33,O33)</f>
        <v>72</v>
      </c>
      <c r="N33" s="15">
        <v>24</v>
      </c>
      <c r="O33" s="15">
        <v>48</v>
      </c>
      <c r="P33" s="15">
        <v>20</v>
      </c>
      <c r="Q33" s="15"/>
    </row>
    <row r="34" spans="1:17" ht="32.25" thickBot="1" x14ac:dyDescent="0.3">
      <c r="A34" s="25" t="s">
        <v>35</v>
      </c>
      <c r="B34" s="31" t="s">
        <v>36</v>
      </c>
      <c r="C34" s="7" t="s">
        <v>20</v>
      </c>
      <c r="D34" s="15">
        <f>SUM(E34,F34)</f>
        <v>51</v>
      </c>
      <c r="E34" s="15">
        <v>17</v>
      </c>
      <c r="F34" s="15">
        <v>34</v>
      </c>
      <c r="G34" s="15">
        <v>10</v>
      </c>
      <c r="H34" s="15"/>
      <c r="J34" s="25" t="s">
        <v>35</v>
      </c>
      <c r="K34" s="31" t="s">
        <v>36</v>
      </c>
      <c r="L34" s="7" t="s">
        <v>20</v>
      </c>
      <c r="M34" s="15">
        <f>SUM(N34,O34)</f>
        <v>48</v>
      </c>
      <c r="N34" s="15">
        <v>16</v>
      </c>
      <c r="O34" s="15">
        <v>32</v>
      </c>
      <c r="P34" s="15">
        <v>10</v>
      </c>
      <c r="Q34" s="15"/>
    </row>
    <row r="35" spans="1:17" ht="32.25" thickBot="1" x14ac:dyDescent="0.3">
      <c r="A35" s="25" t="s">
        <v>37</v>
      </c>
      <c r="B35" s="31" t="s">
        <v>38</v>
      </c>
      <c r="C35" s="7" t="s">
        <v>117</v>
      </c>
      <c r="D35" s="15">
        <f>SUM(E35,F35)</f>
        <v>129</v>
      </c>
      <c r="E35" s="15">
        <v>43</v>
      </c>
      <c r="F35" s="15">
        <v>86</v>
      </c>
      <c r="G35" s="15">
        <v>78</v>
      </c>
      <c r="H35" s="15"/>
      <c r="J35" s="25" t="s">
        <v>37</v>
      </c>
      <c r="K35" s="31" t="s">
        <v>38</v>
      </c>
      <c r="L35" s="7" t="s">
        <v>117</v>
      </c>
      <c r="M35" s="15">
        <f>SUM(N35,O35)</f>
        <v>132</v>
      </c>
      <c r="N35" s="15">
        <v>44</v>
      </c>
      <c r="O35" s="15">
        <v>88</v>
      </c>
      <c r="P35" s="15">
        <v>78</v>
      </c>
      <c r="Q35" s="15"/>
    </row>
    <row r="36" spans="1:17" ht="16.5" thickBot="1" x14ac:dyDescent="0.3">
      <c r="A36" s="48" t="s">
        <v>39</v>
      </c>
      <c r="B36" s="49" t="s">
        <v>40</v>
      </c>
      <c r="C36" s="50" t="s">
        <v>173</v>
      </c>
      <c r="D36" s="47">
        <f>SUM(D37,D47)</f>
        <v>3552</v>
      </c>
      <c r="E36" s="47">
        <f>SUM(E37,E47)</f>
        <v>1184</v>
      </c>
      <c r="F36" s="47">
        <f>SUM(F37,F47)</f>
        <v>2368</v>
      </c>
      <c r="G36" s="47">
        <f>SUM(G37,G47)</f>
        <v>1418</v>
      </c>
      <c r="H36" s="47">
        <v>90</v>
      </c>
      <c r="J36" s="92" t="s">
        <v>39</v>
      </c>
      <c r="K36" s="93" t="s">
        <v>40</v>
      </c>
      <c r="L36" s="94" t="s">
        <v>220</v>
      </c>
      <c r="M36" s="76">
        <f>M37+M47</f>
        <v>3573</v>
      </c>
      <c r="N36" s="76">
        <f>N37+N47</f>
        <v>1191</v>
      </c>
      <c r="O36" s="76">
        <f>O37+O47</f>
        <v>2382</v>
      </c>
      <c r="P36" s="76">
        <f>P37+P47</f>
        <v>1388</v>
      </c>
      <c r="Q36" s="76"/>
    </row>
    <row r="37" spans="1:17" ht="16.5" thickBot="1" x14ac:dyDescent="0.3">
      <c r="A37" s="68" t="s">
        <v>41</v>
      </c>
      <c r="B37" s="69" t="s">
        <v>42</v>
      </c>
      <c r="C37" s="70" t="s">
        <v>172</v>
      </c>
      <c r="D37" s="67">
        <f>SUM(D38,D39,D40,D41,D42,D43,D44,D45,D46)</f>
        <v>993</v>
      </c>
      <c r="E37" s="67">
        <f>SUM(E38,E39,E40,E41,E42,E43,E44,E45,E46)</f>
        <v>331</v>
      </c>
      <c r="F37" s="67">
        <f>SUM(F38,F39,F40,F41,F42,F43,F44,F45,F46)</f>
        <v>662</v>
      </c>
      <c r="G37" s="67">
        <f>SUM(G38,G39,G40,G41,G42,G43,G44,G45,G46)</f>
        <v>418</v>
      </c>
      <c r="H37" s="67"/>
      <c r="J37" s="95" t="s">
        <v>41</v>
      </c>
      <c r="K37" s="98" t="s">
        <v>42</v>
      </c>
      <c r="L37" s="96" t="s">
        <v>221</v>
      </c>
      <c r="M37" s="97">
        <f>SUM(M38:M44)</f>
        <v>888</v>
      </c>
      <c r="N37" s="97">
        <f>SUM(N38:N44)</f>
        <v>296</v>
      </c>
      <c r="O37" s="97">
        <f>SUM(O38:O44)</f>
        <v>592</v>
      </c>
      <c r="P37" s="97">
        <f>SUM(P38:P44)</f>
        <v>388</v>
      </c>
      <c r="Q37" s="97"/>
    </row>
    <row r="38" spans="1:17" ht="16.5" thickBot="1" x14ac:dyDescent="0.3">
      <c r="A38" s="25" t="s">
        <v>43</v>
      </c>
      <c r="B38" s="31" t="s">
        <v>44</v>
      </c>
      <c r="C38" s="7" t="s">
        <v>20</v>
      </c>
      <c r="D38" s="15">
        <f t="shared" ref="D38:D46" si="2">SUM(E38,F38)</f>
        <v>120</v>
      </c>
      <c r="E38" s="15">
        <v>40</v>
      </c>
      <c r="F38" s="15">
        <v>80</v>
      </c>
      <c r="G38" s="15">
        <v>80</v>
      </c>
      <c r="H38" s="15"/>
      <c r="J38" s="25" t="s">
        <v>43</v>
      </c>
      <c r="K38" s="31" t="s">
        <v>44</v>
      </c>
      <c r="L38" s="7" t="s">
        <v>20</v>
      </c>
      <c r="M38" s="15">
        <f t="shared" ref="M38:M44" si="3">SUM(N38,O38)</f>
        <v>120</v>
      </c>
      <c r="N38" s="15">
        <v>40</v>
      </c>
      <c r="O38" s="15">
        <v>80</v>
      </c>
      <c r="P38" s="15">
        <v>80</v>
      </c>
      <c r="Q38" s="15"/>
    </row>
    <row r="39" spans="1:17" ht="32.25" thickBot="1" x14ac:dyDescent="0.3">
      <c r="A39" s="25" t="s">
        <v>45</v>
      </c>
      <c r="B39" s="31" t="s">
        <v>46</v>
      </c>
      <c r="C39" s="7" t="s">
        <v>74</v>
      </c>
      <c r="D39" s="15">
        <f t="shared" si="2"/>
        <v>54</v>
      </c>
      <c r="E39" s="15">
        <v>18</v>
      </c>
      <c r="F39" s="15">
        <v>36</v>
      </c>
      <c r="G39" s="15">
        <v>10</v>
      </c>
      <c r="H39" s="15"/>
      <c r="J39" s="25" t="s">
        <v>45</v>
      </c>
      <c r="K39" s="31" t="s">
        <v>46</v>
      </c>
      <c r="L39" s="7" t="s">
        <v>222</v>
      </c>
      <c r="M39" s="15">
        <f t="shared" si="3"/>
        <v>48</v>
      </c>
      <c r="N39" s="15">
        <v>16</v>
      </c>
      <c r="O39" s="15">
        <v>32</v>
      </c>
      <c r="P39" s="15">
        <v>10</v>
      </c>
      <c r="Q39" s="15"/>
    </row>
    <row r="40" spans="1:17" ht="16.5" thickBot="1" x14ac:dyDescent="0.3">
      <c r="A40" s="25" t="s">
        <v>47</v>
      </c>
      <c r="B40" s="31" t="s">
        <v>48</v>
      </c>
      <c r="C40" s="7" t="s">
        <v>25</v>
      </c>
      <c r="D40" s="4">
        <f t="shared" si="2"/>
        <v>105</v>
      </c>
      <c r="E40" s="4">
        <v>35</v>
      </c>
      <c r="F40" s="4">
        <v>70</v>
      </c>
      <c r="G40" s="4">
        <v>20</v>
      </c>
      <c r="H40" s="4"/>
      <c r="J40" s="25" t="s">
        <v>47</v>
      </c>
      <c r="K40" s="31" t="s">
        <v>48</v>
      </c>
      <c r="L40" s="7" t="s">
        <v>25</v>
      </c>
      <c r="M40" s="15">
        <f t="shared" si="3"/>
        <v>105</v>
      </c>
      <c r="N40" s="15">
        <v>35</v>
      </c>
      <c r="O40" s="15">
        <v>70</v>
      </c>
      <c r="P40" s="15">
        <v>30</v>
      </c>
      <c r="Q40" s="15"/>
    </row>
    <row r="41" spans="1:17" ht="16.5" thickBot="1" x14ac:dyDescent="0.3">
      <c r="A41" s="25" t="s">
        <v>49</v>
      </c>
      <c r="B41" s="31" t="s">
        <v>50</v>
      </c>
      <c r="C41" s="7" t="s">
        <v>118</v>
      </c>
      <c r="D41" s="15">
        <f t="shared" si="2"/>
        <v>300</v>
      </c>
      <c r="E41" s="15">
        <v>100</v>
      </c>
      <c r="F41" s="15">
        <v>200</v>
      </c>
      <c r="G41" s="15">
        <v>200</v>
      </c>
      <c r="H41" s="15"/>
      <c r="J41" s="25" t="s">
        <v>49</v>
      </c>
      <c r="K41" s="31" t="s">
        <v>50</v>
      </c>
      <c r="L41" s="7" t="s">
        <v>51</v>
      </c>
      <c r="M41" s="15">
        <f t="shared" si="3"/>
        <v>300</v>
      </c>
      <c r="N41" s="15">
        <v>100</v>
      </c>
      <c r="O41" s="15">
        <v>200</v>
      </c>
      <c r="P41" s="15">
        <v>200</v>
      </c>
      <c r="Q41" s="15"/>
    </row>
    <row r="42" spans="1:17" ht="16.5" thickBot="1" x14ac:dyDescent="0.3">
      <c r="A42" s="25" t="s">
        <v>52</v>
      </c>
      <c r="B42" s="31" t="s">
        <v>53</v>
      </c>
      <c r="C42" s="7" t="s">
        <v>54</v>
      </c>
      <c r="D42" s="4">
        <f t="shared" si="2"/>
        <v>141</v>
      </c>
      <c r="E42" s="4">
        <v>47</v>
      </c>
      <c r="F42" s="4">
        <v>94</v>
      </c>
      <c r="G42" s="4">
        <v>14</v>
      </c>
      <c r="H42" s="4"/>
      <c r="J42" s="25" t="s">
        <v>52</v>
      </c>
      <c r="K42" s="31" t="s">
        <v>53</v>
      </c>
      <c r="L42" s="7" t="s">
        <v>54</v>
      </c>
      <c r="M42" s="15">
        <f t="shared" si="3"/>
        <v>141</v>
      </c>
      <c r="N42" s="15">
        <v>47</v>
      </c>
      <c r="O42" s="15">
        <v>94</v>
      </c>
      <c r="P42" s="15">
        <v>10</v>
      </c>
      <c r="Q42" s="15"/>
    </row>
    <row r="43" spans="1:17" ht="32.25" thickBot="1" x14ac:dyDescent="0.3">
      <c r="A43" s="25" t="s">
        <v>55</v>
      </c>
      <c r="B43" s="31" t="s">
        <v>56</v>
      </c>
      <c r="C43" s="7" t="s">
        <v>57</v>
      </c>
      <c r="D43" s="15">
        <f t="shared" si="2"/>
        <v>72</v>
      </c>
      <c r="E43" s="15">
        <v>24</v>
      </c>
      <c r="F43" s="15">
        <v>48</v>
      </c>
      <c r="G43" s="15">
        <v>10</v>
      </c>
      <c r="H43" s="28"/>
      <c r="J43" s="25" t="s">
        <v>55</v>
      </c>
      <c r="K43" s="31" t="s">
        <v>56</v>
      </c>
      <c r="L43" s="7" t="s">
        <v>57</v>
      </c>
      <c r="M43" s="15">
        <f t="shared" si="3"/>
        <v>72</v>
      </c>
      <c r="N43" s="15">
        <v>24</v>
      </c>
      <c r="O43" s="15">
        <v>48</v>
      </c>
      <c r="P43" s="15">
        <v>10</v>
      </c>
      <c r="Q43" s="15"/>
    </row>
    <row r="44" spans="1:17" ht="16.5" thickBot="1" x14ac:dyDescent="0.3">
      <c r="A44" s="25" t="s">
        <v>58</v>
      </c>
      <c r="B44" s="31" t="s">
        <v>59</v>
      </c>
      <c r="C44" s="7" t="s">
        <v>74</v>
      </c>
      <c r="D44" s="18">
        <f t="shared" si="2"/>
        <v>102</v>
      </c>
      <c r="E44" s="18">
        <v>34</v>
      </c>
      <c r="F44" s="18">
        <v>68</v>
      </c>
      <c r="G44" s="18">
        <v>48</v>
      </c>
      <c r="H44" s="18"/>
      <c r="J44" s="25" t="s">
        <v>58</v>
      </c>
      <c r="K44" s="31" t="s">
        <v>59</v>
      </c>
      <c r="L44" s="7" t="s">
        <v>51</v>
      </c>
      <c r="M44" s="15">
        <f t="shared" si="3"/>
        <v>102</v>
      </c>
      <c r="N44" s="15">
        <v>34</v>
      </c>
      <c r="O44" s="15">
        <v>68</v>
      </c>
      <c r="P44" s="15">
        <v>48</v>
      </c>
      <c r="Q44" s="15"/>
    </row>
    <row r="45" spans="1:17" ht="16.5" thickBot="1" x14ac:dyDescent="0.3">
      <c r="A45" s="25" t="s">
        <v>119</v>
      </c>
      <c r="B45" s="31" t="s">
        <v>120</v>
      </c>
      <c r="C45" s="7" t="s">
        <v>121</v>
      </c>
      <c r="D45" s="10">
        <f t="shared" si="2"/>
        <v>51</v>
      </c>
      <c r="E45" s="11">
        <v>17</v>
      </c>
      <c r="F45" s="10">
        <v>34</v>
      </c>
      <c r="G45" s="11">
        <v>18</v>
      </c>
      <c r="H45" s="11"/>
      <c r="J45" s="25"/>
      <c r="K45" s="31"/>
      <c r="L45" s="7"/>
      <c r="M45" s="15"/>
      <c r="N45" s="15"/>
      <c r="O45" s="15"/>
      <c r="P45" s="15"/>
      <c r="Q45" s="15"/>
    </row>
    <row r="46" spans="1:17" ht="16.5" thickBot="1" x14ac:dyDescent="0.3">
      <c r="A46" s="25" t="s">
        <v>122</v>
      </c>
      <c r="B46" s="31" t="s">
        <v>123</v>
      </c>
      <c r="C46" s="7" t="s">
        <v>51</v>
      </c>
      <c r="D46" s="25">
        <f t="shared" si="2"/>
        <v>48</v>
      </c>
      <c r="E46" s="15">
        <v>16</v>
      </c>
      <c r="F46" s="15">
        <v>32</v>
      </c>
      <c r="G46" s="15">
        <v>18</v>
      </c>
      <c r="H46" s="15"/>
      <c r="J46" s="25"/>
      <c r="K46" s="31"/>
      <c r="L46" s="7"/>
      <c r="M46" s="15"/>
      <c r="N46" s="15"/>
      <c r="O46" s="15"/>
      <c r="P46" s="15"/>
      <c r="Q46" s="15"/>
    </row>
    <row r="47" spans="1:17" ht="16.5" thickBot="1" x14ac:dyDescent="0.3">
      <c r="A47" s="48" t="s">
        <v>60</v>
      </c>
      <c r="B47" s="49" t="s">
        <v>61</v>
      </c>
      <c r="C47" s="50" t="s">
        <v>171</v>
      </c>
      <c r="D47" s="52">
        <f>SUM(D48,D53,D58,D61,D65)</f>
        <v>2559</v>
      </c>
      <c r="E47" s="47">
        <f>E48+E53+E58+E61+E65</f>
        <v>853</v>
      </c>
      <c r="F47" s="52">
        <f>F48+F53+F58+F61+F66</f>
        <v>1706</v>
      </c>
      <c r="G47" s="47">
        <f>G48+G53+G58+G61+G65</f>
        <v>1000</v>
      </c>
      <c r="H47" s="47"/>
      <c r="J47" s="92" t="s">
        <v>60</v>
      </c>
      <c r="K47" s="93" t="s">
        <v>61</v>
      </c>
      <c r="L47" s="94" t="s">
        <v>171</v>
      </c>
      <c r="M47" s="76">
        <f>SUM(M48,M53,M58,M61,M65)</f>
        <v>2685</v>
      </c>
      <c r="N47" s="76">
        <f>SUM(N48,N53,N58,N61,N65)</f>
        <v>895</v>
      </c>
      <c r="O47" s="76">
        <f>SUM(O48,O53,O58,O61,O65)</f>
        <v>1790</v>
      </c>
      <c r="P47" s="76">
        <f>SUM(P48,P53,P58,P61,P65)</f>
        <v>1000</v>
      </c>
      <c r="Q47" s="76">
        <f>SUM(Q48,Q53,Q58,Q61,Q65)</f>
        <v>90</v>
      </c>
    </row>
    <row r="48" spans="1:17" ht="16.5" thickBot="1" x14ac:dyDescent="0.3">
      <c r="A48" s="68" t="s">
        <v>62</v>
      </c>
      <c r="B48" s="38" t="s">
        <v>63</v>
      </c>
      <c r="C48" s="16" t="s">
        <v>131</v>
      </c>
      <c r="D48" s="27">
        <f>D49</f>
        <v>699</v>
      </c>
      <c r="E48" s="27">
        <f>E49</f>
        <v>233</v>
      </c>
      <c r="F48" s="27">
        <f>F49</f>
        <v>466</v>
      </c>
      <c r="G48" s="27">
        <f>G49</f>
        <v>300</v>
      </c>
      <c r="H48" s="27">
        <f>H49</f>
        <v>30</v>
      </c>
      <c r="J48" s="88" t="s">
        <v>62</v>
      </c>
      <c r="K48" s="32" t="s">
        <v>63</v>
      </c>
      <c r="L48" s="17" t="s">
        <v>223</v>
      </c>
      <c r="M48" s="12">
        <f>SUM(M49:M50)</f>
        <v>798</v>
      </c>
      <c r="N48" s="12">
        <f>SUM(N49:N50)</f>
        <v>266</v>
      </c>
      <c r="O48" s="12">
        <f>SUM(O49:O50)</f>
        <v>532</v>
      </c>
      <c r="P48" s="12">
        <f>SUM(P49:P50)</f>
        <v>300</v>
      </c>
      <c r="Q48" s="12">
        <f>SUM(Q49:Q50)</f>
        <v>30</v>
      </c>
    </row>
    <row r="49" spans="1:17" ht="32.25" thickBot="1" x14ac:dyDescent="0.3">
      <c r="A49" s="25" t="s">
        <v>64</v>
      </c>
      <c r="B49" s="39" t="s">
        <v>65</v>
      </c>
      <c r="C49" s="14" t="s">
        <v>66</v>
      </c>
      <c r="D49" s="10">
        <f>SUM(E49,F49)</f>
        <v>699</v>
      </c>
      <c r="E49" s="10">
        <v>233</v>
      </c>
      <c r="F49" s="10">
        <v>466</v>
      </c>
      <c r="G49" s="10">
        <v>300</v>
      </c>
      <c r="H49" s="10">
        <v>30</v>
      </c>
      <c r="J49" s="20" t="s">
        <v>64</v>
      </c>
      <c r="K49" s="78" t="s">
        <v>65</v>
      </c>
      <c r="L49" s="141" t="s">
        <v>66</v>
      </c>
      <c r="M49" s="10">
        <f>SUM(N49,O49)</f>
        <v>699</v>
      </c>
      <c r="N49" s="10">
        <v>233</v>
      </c>
      <c r="O49" s="10">
        <v>466</v>
      </c>
      <c r="P49" s="10">
        <v>240</v>
      </c>
      <c r="Q49" s="10">
        <v>30</v>
      </c>
    </row>
    <row r="50" spans="1:17" ht="16.5" thickBot="1" x14ac:dyDescent="0.3">
      <c r="A50" s="25" t="s">
        <v>124</v>
      </c>
      <c r="B50" s="40" t="s">
        <v>67</v>
      </c>
      <c r="C50" s="14" t="s">
        <v>74</v>
      </c>
      <c r="D50" s="8">
        <v>36</v>
      </c>
      <c r="E50" s="8"/>
      <c r="F50" s="8">
        <v>36</v>
      </c>
      <c r="G50" s="9"/>
      <c r="H50" s="8"/>
      <c r="J50" s="20" t="s">
        <v>224</v>
      </c>
      <c r="K50" s="35" t="s">
        <v>225</v>
      </c>
      <c r="L50" s="155"/>
      <c r="M50" s="10">
        <f>SUM(N50,O50)</f>
        <v>99</v>
      </c>
      <c r="N50" s="10">
        <v>33</v>
      </c>
      <c r="O50" s="10">
        <v>66</v>
      </c>
      <c r="P50" s="10">
        <v>60</v>
      </c>
      <c r="Q50" s="10"/>
    </row>
    <row r="51" spans="1:17" ht="16.5" thickBot="1" x14ac:dyDescent="0.3">
      <c r="A51" s="25" t="s">
        <v>68</v>
      </c>
      <c r="B51" s="41" t="s">
        <v>69</v>
      </c>
      <c r="C51" s="14" t="s">
        <v>66</v>
      </c>
      <c r="D51" s="11">
        <v>36</v>
      </c>
      <c r="E51" s="11"/>
      <c r="F51" s="11">
        <v>36</v>
      </c>
      <c r="G51" s="30"/>
      <c r="H51" s="11"/>
      <c r="J51" s="25" t="s">
        <v>226</v>
      </c>
      <c r="K51" s="31" t="s">
        <v>67</v>
      </c>
      <c r="L51" s="7" t="s">
        <v>74</v>
      </c>
      <c r="M51" s="15">
        <v>36</v>
      </c>
      <c r="N51" s="12"/>
      <c r="O51" s="15">
        <v>36</v>
      </c>
      <c r="P51" s="99"/>
      <c r="Q51" s="12"/>
    </row>
    <row r="52" spans="1:17" ht="16.5" thickBot="1" x14ac:dyDescent="0.3">
      <c r="A52" s="25"/>
      <c r="B52" s="37"/>
      <c r="C52" s="14"/>
      <c r="D52" s="15"/>
      <c r="E52" s="15"/>
      <c r="F52" s="15"/>
      <c r="G52" s="100"/>
      <c r="H52" s="15"/>
      <c r="J52" s="25" t="s">
        <v>68</v>
      </c>
      <c r="K52" s="31" t="s">
        <v>69</v>
      </c>
      <c r="L52" s="7" t="s">
        <v>66</v>
      </c>
      <c r="M52" s="15">
        <v>36</v>
      </c>
      <c r="N52" s="15"/>
      <c r="O52" s="15">
        <v>36</v>
      </c>
      <c r="P52" s="100"/>
      <c r="Q52" s="15"/>
    </row>
    <row r="53" spans="1:17" ht="16.5" thickBot="1" x14ac:dyDescent="0.3">
      <c r="A53" s="68" t="s">
        <v>70</v>
      </c>
      <c r="B53" s="42" t="s">
        <v>71</v>
      </c>
      <c r="C53" s="16" t="s">
        <v>131</v>
      </c>
      <c r="D53" s="12">
        <f>SUM(D54,D55)</f>
        <v>723</v>
      </c>
      <c r="E53" s="12">
        <f>E54+E55</f>
        <v>241</v>
      </c>
      <c r="F53" s="12">
        <f>SUM(F54,F55)</f>
        <v>482</v>
      </c>
      <c r="G53" s="12">
        <f>SUM(G54,G55)</f>
        <v>300</v>
      </c>
      <c r="H53" s="12">
        <f>SUM(H54:H55)</f>
        <v>30</v>
      </c>
      <c r="J53" s="95" t="s">
        <v>70</v>
      </c>
      <c r="K53" s="32" t="s">
        <v>71</v>
      </c>
      <c r="L53" s="17" t="s">
        <v>223</v>
      </c>
      <c r="M53" s="12">
        <f>SUM(M54:M55)</f>
        <v>750</v>
      </c>
      <c r="N53" s="12">
        <f>SUM(N54:N55)</f>
        <v>250</v>
      </c>
      <c r="O53" s="12">
        <f>SUM(O54:O55)</f>
        <v>500</v>
      </c>
      <c r="P53" s="12">
        <f>SUM(P54:P55)</f>
        <v>300</v>
      </c>
      <c r="Q53" s="12">
        <f>SUM(Q54:Q55)</f>
        <v>30</v>
      </c>
    </row>
    <row r="54" spans="1:17" ht="32.25" thickBot="1" x14ac:dyDescent="0.3">
      <c r="A54" s="25" t="s">
        <v>72</v>
      </c>
      <c r="B54" s="31" t="s">
        <v>73</v>
      </c>
      <c r="C54" s="7" t="s">
        <v>74</v>
      </c>
      <c r="D54" s="15">
        <f>SUM(E54,F54)</f>
        <v>351</v>
      </c>
      <c r="E54" s="15">
        <v>117</v>
      </c>
      <c r="F54" s="15">
        <v>234</v>
      </c>
      <c r="G54" s="15">
        <v>100</v>
      </c>
      <c r="H54" s="15"/>
      <c r="J54" s="25" t="s">
        <v>72</v>
      </c>
      <c r="K54" s="31" t="s">
        <v>73</v>
      </c>
      <c r="L54" s="7" t="s">
        <v>74</v>
      </c>
      <c r="M54" s="15">
        <f>SUM(N54,O54)</f>
        <v>378</v>
      </c>
      <c r="N54" s="15">
        <v>126</v>
      </c>
      <c r="O54" s="15">
        <v>252</v>
      </c>
      <c r="P54" s="15">
        <v>100</v>
      </c>
      <c r="Q54" s="15"/>
    </row>
    <row r="55" spans="1:17" ht="32.25" thickBot="1" x14ac:dyDescent="0.3">
      <c r="A55" s="25" t="s">
        <v>75</v>
      </c>
      <c r="B55" s="31" t="s">
        <v>76</v>
      </c>
      <c r="C55" s="7" t="s">
        <v>66</v>
      </c>
      <c r="D55" s="15">
        <f>SUM(E55,F55)</f>
        <v>372</v>
      </c>
      <c r="E55" s="15">
        <v>124</v>
      </c>
      <c r="F55" s="15">
        <v>248</v>
      </c>
      <c r="G55" s="15">
        <v>200</v>
      </c>
      <c r="H55" s="15">
        <v>30</v>
      </c>
      <c r="J55" s="25" t="s">
        <v>75</v>
      </c>
      <c r="K55" s="31" t="s">
        <v>76</v>
      </c>
      <c r="L55" s="7" t="s">
        <v>66</v>
      </c>
      <c r="M55" s="15">
        <f>SUM(N55,O55)</f>
        <v>372</v>
      </c>
      <c r="N55" s="15">
        <v>124</v>
      </c>
      <c r="O55" s="15">
        <v>248</v>
      </c>
      <c r="P55" s="15">
        <v>200</v>
      </c>
      <c r="Q55" s="15">
        <v>30</v>
      </c>
    </row>
    <row r="56" spans="1:17" ht="16.5" thickBot="1" x14ac:dyDescent="0.3">
      <c r="A56" s="25" t="s">
        <v>77</v>
      </c>
      <c r="B56" s="31" t="s">
        <v>67</v>
      </c>
      <c r="C56" s="7" t="s">
        <v>117</v>
      </c>
      <c r="D56" s="15">
        <v>216</v>
      </c>
      <c r="E56" s="15"/>
      <c r="F56" s="15">
        <v>216</v>
      </c>
      <c r="G56" s="15"/>
      <c r="H56" s="15"/>
      <c r="J56" s="25" t="s">
        <v>77</v>
      </c>
      <c r="K56" s="31" t="s">
        <v>67</v>
      </c>
      <c r="L56" s="7" t="s">
        <v>117</v>
      </c>
      <c r="M56" s="15">
        <v>234</v>
      </c>
      <c r="N56" s="15"/>
      <c r="O56" s="15">
        <v>234</v>
      </c>
      <c r="P56" s="15"/>
      <c r="Q56" s="15"/>
    </row>
    <row r="57" spans="1:17" ht="16.5" thickBot="1" x14ac:dyDescent="0.3">
      <c r="A57" s="25" t="s">
        <v>78</v>
      </c>
      <c r="B57" s="31" t="s">
        <v>69</v>
      </c>
      <c r="C57" s="7" t="s">
        <v>66</v>
      </c>
      <c r="D57" s="15">
        <v>72</v>
      </c>
      <c r="E57" s="15"/>
      <c r="F57" s="15">
        <v>72</v>
      </c>
      <c r="G57" s="15"/>
      <c r="H57" s="15"/>
      <c r="J57" s="25" t="s">
        <v>78</v>
      </c>
      <c r="K57" s="31" t="s">
        <v>69</v>
      </c>
      <c r="L57" s="7" t="s">
        <v>66</v>
      </c>
      <c r="M57" s="15">
        <v>72</v>
      </c>
      <c r="N57" s="15"/>
      <c r="O57" s="15">
        <v>72</v>
      </c>
      <c r="P57" s="15"/>
      <c r="Q57" s="15"/>
    </row>
    <row r="58" spans="1:17" ht="48" thickBot="1" x14ac:dyDescent="0.3">
      <c r="A58" s="68" t="s">
        <v>79</v>
      </c>
      <c r="B58" s="32" t="s">
        <v>80</v>
      </c>
      <c r="C58" s="17" t="s">
        <v>132</v>
      </c>
      <c r="D58" s="12">
        <f>D59</f>
        <v>585</v>
      </c>
      <c r="E58" s="12">
        <f>E59</f>
        <v>195</v>
      </c>
      <c r="F58" s="12">
        <f>F59</f>
        <v>390</v>
      </c>
      <c r="G58" s="12">
        <f>G59</f>
        <v>200</v>
      </c>
      <c r="H58" s="12">
        <f>H59</f>
        <v>30</v>
      </c>
      <c r="J58" s="95" t="s">
        <v>79</v>
      </c>
      <c r="K58" s="32" t="s">
        <v>80</v>
      </c>
      <c r="L58" s="17" t="s">
        <v>223</v>
      </c>
      <c r="M58" s="12">
        <f>M59</f>
        <v>585</v>
      </c>
      <c r="N58" s="12">
        <f>N59</f>
        <v>195</v>
      </c>
      <c r="O58" s="12">
        <f>O59</f>
        <v>390</v>
      </c>
      <c r="P58" s="12">
        <f>P59</f>
        <v>200</v>
      </c>
      <c r="Q58" s="12">
        <f>Q59</f>
        <v>30</v>
      </c>
    </row>
    <row r="59" spans="1:17" ht="32.25" thickBot="1" x14ac:dyDescent="0.3">
      <c r="A59" s="25" t="s">
        <v>81</v>
      </c>
      <c r="B59" s="31" t="s">
        <v>82</v>
      </c>
      <c r="C59" s="7" t="s">
        <v>74</v>
      </c>
      <c r="D59" s="15">
        <f>SUM(E59,F59)</f>
        <v>585</v>
      </c>
      <c r="E59" s="15">
        <v>195</v>
      </c>
      <c r="F59" s="15">
        <v>390</v>
      </c>
      <c r="G59" s="15">
        <v>200</v>
      </c>
      <c r="H59" s="15">
        <v>30</v>
      </c>
      <c r="J59" s="25" t="s">
        <v>81</v>
      </c>
      <c r="K59" s="31" t="s">
        <v>82</v>
      </c>
      <c r="L59" s="7" t="s">
        <v>74</v>
      </c>
      <c r="M59" s="15">
        <f>SUM(N59,O59)</f>
        <v>585</v>
      </c>
      <c r="N59" s="15">
        <v>195</v>
      </c>
      <c r="O59" s="15">
        <v>390</v>
      </c>
      <c r="P59" s="15">
        <v>200</v>
      </c>
      <c r="Q59" s="15">
        <v>30</v>
      </c>
    </row>
    <row r="60" spans="1:17" ht="16.5" thickBot="1" x14ac:dyDescent="0.3">
      <c r="A60" s="25" t="s">
        <v>83</v>
      </c>
      <c r="B60" s="31" t="s">
        <v>67</v>
      </c>
      <c r="C60" s="7" t="s">
        <v>74</v>
      </c>
      <c r="D60" s="15">
        <v>252</v>
      </c>
      <c r="E60" s="15"/>
      <c r="F60" s="15">
        <v>252</v>
      </c>
      <c r="G60" s="15"/>
      <c r="H60" s="15"/>
      <c r="J60" s="25" t="s">
        <v>83</v>
      </c>
      <c r="K60" s="31" t="s">
        <v>67</v>
      </c>
      <c r="L60" s="7" t="s">
        <v>27</v>
      </c>
      <c r="M60" s="15">
        <v>252</v>
      </c>
      <c r="N60" s="15"/>
      <c r="O60" s="15">
        <v>252</v>
      </c>
      <c r="P60" s="15"/>
      <c r="Q60" s="15"/>
    </row>
    <row r="61" spans="1:17" ht="63.75" thickBot="1" x14ac:dyDescent="0.3">
      <c r="A61" s="68" t="s">
        <v>84</v>
      </c>
      <c r="B61" s="32" t="s">
        <v>85</v>
      </c>
      <c r="C61" s="17" t="s">
        <v>133</v>
      </c>
      <c r="D61" s="12">
        <f>D62</f>
        <v>372</v>
      </c>
      <c r="E61" s="12">
        <f>E62</f>
        <v>124</v>
      </c>
      <c r="F61" s="12">
        <f>F62</f>
        <v>248</v>
      </c>
      <c r="G61" s="12">
        <f>G62</f>
        <v>120</v>
      </c>
      <c r="H61" s="12"/>
      <c r="J61" s="95" t="s">
        <v>84</v>
      </c>
      <c r="K61" s="32" t="s">
        <v>85</v>
      </c>
      <c r="L61" s="17" t="s">
        <v>223</v>
      </c>
      <c r="M61" s="12">
        <f>SUM(M62:M63)</f>
        <v>372</v>
      </c>
      <c r="N61" s="12">
        <f>N62+N63</f>
        <v>124</v>
      </c>
      <c r="O61" s="12">
        <f>SUM(O62:O63)</f>
        <v>248</v>
      </c>
      <c r="P61" s="12">
        <f>SUM(P62:P63)</f>
        <v>120</v>
      </c>
      <c r="Q61" s="12"/>
    </row>
    <row r="62" spans="1:17" ht="48" thickBot="1" x14ac:dyDescent="0.3">
      <c r="A62" s="25" t="s">
        <v>86</v>
      </c>
      <c r="B62" s="31" t="s">
        <v>87</v>
      </c>
      <c r="C62" s="7" t="s">
        <v>51</v>
      </c>
      <c r="D62" s="15">
        <f>SUM(E62,F62)</f>
        <v>372</v>
      </c>
      <c r="E62" s="15">
        <v>124</v>
      </c>
      <c r="F62" s="15">
        <v>248</v>
      </c>
      <c r="G62" s="15">
        <v>120</v>
      </c>
      <c r="H62" s="15"/>
      <c r="J62" s="25" t="s">
        <v>86</v>
      </c>
      <c r="K62" s="31" t="s">
        <v>87</v>
      </c>
      <c r="L62" s="141" t="s">
        <v>51</v>
      </c>
      <c r="M62" s="15">
        <f>SUM(N62,O62)</f>
        <v>237</v>
      </c>
      <c r="N62" s="15">
        <v>79</v>
      </c>
      <c r="O62" s="15">
        <v>158</v>
      </c>
      <c r="P62" s="15">
        <v>60</v>
      </c>
      <c r="Q62" s="15"/>
    </row>
    <row r="63" spans="1:17" ht="16.5" thickBot="1" x14ac:dyDescent="0.3">
      <c r="A63" s="25"/>
      <c r="B63" s="31"/>
      <c r="C63" s="7"/>
      <c r="D63" s="15"/>
      <c r="E63" s="15"/>
      <c r="F63" s="15"/>
      <c r="G63" s="15"/>
      <c r="H63" s="15"/>
      <c r="J63" s="25" t="s">
        <v>227</v>
      </c>
      <c r="K63" s="31" t="s">
        <v>228</v>
      </c>
      <c r="L63" s="142"/>
      <c r="M63" s="15">
        <f>SUM(N63,O63)</f>
        <v>135</v>
      </c>
      <c r="N63" s="15">
        <v>45</v>
      </c>
      <c r="O63" s="15">
        <v>90</v>
      </c>
      <c r="P63" s="15">
        <v>60</v>
      </c>
      <c r="Q63" s="12"/>
    </row>
    <row r="64" spans="1:17" ht="16.5" thickBot="1" x14ac:dyDescent="0.3">
      <c r="A64" s="25" t="s">
        <v>88</v>
      </c>
      <c r="B64" s="31" t="s">
        <v>69</v>
      </c>
      <c r="C64" s="7" t="s">
        <v>51</v>
      </c>
      <c r="D64" s="15">
        <v>108</v>
      </c>
      <c r="E64" s="15"/>
      <c r="F64" s="15">
        <v>108</v>
      </c>
      <c r="G64" s="15"/>
      <c r="H64" s="15"/>
      <c r="J64" s="25" t="s">
        <v>88</v>
      </c>
      <c r="K64" s="31" t="s">
        <v>69</v>
      </c>
      <c r="L64" s="7" t="s">
        <v>51</v>
      </c>
      <c r="M64" s="15">
        <v>90</v>
      </c>
      <c r="N64" s="15"/>
      <c r="O64" s="15">
        <v>90</v>
      </c>
      <c r="P64" s="15"/>
      <c r="Q64" s="15"/>
    </row>
    <row r="65" spans="1:17" ht="48" thickBot="1" x14ac:dyDescent="0.3">
      <c r="A65" s="59" t="s">
        <v>89</v>
      </c>
      <c r="B65" s="38" t="s">
        <v>90</v>
      </c>
      <c r="C65" s="16" t="s">
        <v>134</v>
      </c>
      <c r="D65" s="20">
        <f>D66</f>
        <v>180</v>
      </c>
      <c r="E65" s="20">
        <f>E66</f>
        <v>60</v>
      </c>
      <c r="F65" s="20">
        <f>F66</f>
        <v>120</v>
      </c>
      <c r="G65" s="20">
        <f>G66</f>
        <v>80</v>
      </c>
      <c r="H65" s="20"/>
      <c r="J65" s="95" t="s">
        <v>89</v>
      </c>
      <c r="K65" s="32" t="s">
        <v>90</v>
      </c>
      <c r="L65" s="17" t="s">
        <v>223</v>
      </c>
      <c r="M65" s="12">
        <f>M66</f>
        <v>180</v>
      </c>
      <c r="N65" s="12">
        <f>N66</f>
        <v>60</v>
      </c>
      <c r="O65" s="12">
        <f>O66</f>
        <v>120</v>
      </c>
      <c r="P65" s="12">
        <f>P66</f>
        <v>80</v>
      </c>
      <c r="Q65" s="12"/>
    </row>
    <row r="66" spans="1:17" ht="32.25" thickBot="1" x14ac:dyDescent="0.3">
      <c r="A66" s="10" t="s">
        <v>91</v>
      </c>
      <c r="B66" s="35" t="s">
        <v>125</v>
      </c>
      <c r="C66" s="14" t="s">
        <v>27</v>
      </c>
      <c r="D66" s="10">
        <f>SUM(E66,F66)</f>
        <v>180</v>
      </c>
      <c r="E66" s="10">
        <v>60</v>
      </c>
      <c r="F66" s="10">
        <v>120</v>
      </c>
      <c r="G66" s="10">
        <v>80</v>
      </c>
      <c r="H66" s="10"/>
      <c r="J66" s="25" t="s">
        <v>91</v>
      </c>
      <c r="K66" s="31" t="s">
        <v>229</v>
      </c>
      <c r="L66" s="7" t="s">
        <v>27</v>
      </c>
      <c r="M66" s="15">
        <f>SUM(N66,O66)</f>
        <v>180</v>
      </c>
      <c r="N66" s="15">
        <v>60</v>
      </c>
      <c r="O66" s="15">
        <v>120</v>
      </c>
      <c r="P66" s="15">
        <v>80</v>
      </c>
      <c r="Q66" s="15"/>
    </row>
    <row r="67" spans="1:17" ht="16.5" thickBot="1" x14ac:dyDescent="0.3">
      <c r="A67" s="10" t="s">
        <v>92</v>
      </c>
      <c r="B67" s="35" t="s">
        <v>67</v>
      </c>
      <c r="C67" s="14" t="s">
        <v>27</v>
      </c>
      <c r="D67" s="10">
        <v>180</v>
      </c>
      <c r="E67" s="10"/>
      <c r="F67" s="10">
        <v>180</v>
      </c>
      <c r="G67" s="10"/>
      <c r="H67" s="10"/>
      <c r="J67" s="25" t="s">
        <v>92</v>
      </c>
      <c r="K67" s="31" t="s">
        <v>67</v>
      </c>
      <c r="L67" s="7" t="s">
        <v>27</v>
      </c>
      <c r="M67" s="15">
        <v>180</v>
      </c>
      <c r="N67" s="15"/>
      <c r="O67" s="15">
        <v>180</v>
      </c>
      <c r="P67" s="15"/>
      <c r="Q67" s="15"/>
    </row>
    <row r="68" spans="1:17" ht="32.25" thickBot="1" x14ac:dyDescent="0.3">
      <c r="A68" s="33" t="s">
        <v>126</v>
      </c>
      <c r="B68" s="32" t="s">
        <v>142</v>
      </c>
      <c r="C68" s="7"/>
      <c r="D68" s="15"/>
      <c r="E68" s="15"/>
      <c r="F68" s="12" t="s">
        <v>184</v>
      </c>
      <c r="G68" s="15"/>
      <c r="H68" s="15"/>
      <c r="J68" s="33" t="s">
        <v>230</v>
      </c>
      <c r="K68" s="32" t="s">
        <v>231</v>
      </c>
      <c r="L68" s="17"/>
      <c r="M68" s="12" t="s">
        <v>232</v>
      </c>
      <c r="N68" s="15"/>
      <c r="O68" s="15"/>
      <c r="P68" s="15"/>
      <c r="Q68" s="15"/>
    </row>
    <row r="69" spans="1:17" ht="16.5" thickBot="1" x14ac:dyDescent="0.3">
      <c r="A69" s="36" t="s">
        <v>127</v>
      </c>
      <c r="B69" s="43" t="s">
        <v>143</v>
      </c>
      <c r="C69" s="21"/>
      <c r="D69" s="22"/>
      <c r="E69" s="22"/>
      <c r="F69" s="13" t="s">
        <v>185</v>
      </c>
      <c r="G69" s="22"/>
      <c r="H69" s="22"/>
      <c r="J69" s="33" t="s">
        <v>233</v>
      </c>
      <c r="K69" s="32" t="s">
        <v>128</v>
      </c>
      <c r="L69" s="7"/>
      <c r="M69" s="12" t="s">
        <v>234</v>
      </c>
      <c r="N69" s="15"/>
      <c r="O69" s="15"/>
      <c r="P69" s="15"/>
      <c r="Q69" s="15"/>
    </row>
    <row r="70" spans="1:17" ht="16.5" thickBot="1" x14ac:dyDescent="0.3">
      <c r="A70" s="54"/>
      <c r="B70" s="55" t="s">
        <v>93</v>
      </c>
      <c r="C70" s="51" t="s">
        <v>181</v>
      </c>
      <c r="D70" s="51">
        <f>SUM(D7,D25)</f>
        <v>6642</v>
      </c>
      <c r="E70" s="51">
        <f>SUM(E7,E25)</f>
        <v>2214</v>
      </c>
      <c r="F70" s="51">
        <f>SUM(F7,F25)</f>
        <v>4428</v>
      </c>
      <c r="G70" s="51">
        <f>SUM(G7,G25)</f>
        <v>2421</v>
      </c>
      <c r="H70" s="51">
        <f>H36</f>
        <v>90</v>
      </c>
      <c r="J70" s="101"/>
      <c r="K70" s="93" t="s">
        <v>235</v>
      </c>
      <c r="L70" s="94" t="s">
        <v>236</v>
      </c>
      <c r="M70" s="76">
        <f>SUM(M7,M25)</f>
        <v>6642</v>
      </c>
      <c r="N70" s="76">
        <f>SUM(N7,N25)</f>
        <v>2214</v>
      </c>
      <c r="O70" s="76">
        <f>SUM(O7,O25)</f>
        <v>4428</v>
      </c>
      <c r="P70" s="76">
        <f>SUM(P7,P25)</f>
        <v>2408</v>
      </c>
      <c r="Q70" s="76">
        <f>Q47</f>
        <v>90</v>
      </c>
    </row>
    <row r="71" spans="1:17" ht="16.5" customHeight="1" thickBot="1" x14ac:dyDescent="0.3">
      <c r="A71" s="124" t="s">
        <v>129</v>
      </c>
      <c r="B71" s="125"/>
      <c r="C71" s="125"/>
      <c r="D71" s="125"/>
      <c r="E71" s="125"/>
      <c r="F71" s="153"/>
      <c r="G71" s="128" t="s">
        <v>130</v>
      </c>
      <c r="H71" s="129"/>
      <c r="J71" s="127" t="s">
        <v>237</v>
      </c>
      <c r="K71" s="125"/>
      <c r="L71" s="158"/>
      <c r="M71" s="158"/>
      <c r="N71" s="158"/>
      <c r="O71" s="159"/>
      <c r="P71" s="127" t="s">
        <v>130</v>
      </c>
      <c r="Q71" s="153"/>
    </row>
    <row r="72" spans="1:17" ht="16.5" customHeight="1" thickBot="1" x14ac:dyDescent="0.3">
      <c r="A72" s="124"/>
      <c r="B72" s="125"/>
      <c r="C72" s="125"/>
      <c r="D72" s="125"/>
      <c r="E72" s="125"/>
      <c r="F72" s="153"/>
      <c r="G72" s="130" t="s">
        <v>94</v>
      </c>
      <c r="H72" s="131"/>
      <c r="J72" s="124"/>
      <c r="K72" s="125"/>
      <c r="L72" s="125"/>
      <c r="M72" s="125"/>
      <c r="N72" s="125"/>
      <c r="O72" s="153"/>
      <c r="P72" s="127" t="s">
        <v>94</v>
      </c>
      <c r="Q72" s="153"/>
    </row>
    <row r="73" spans="1:17" ht="16.5" customHeight="1" thickBot="1" x14ac:dyDescent="0.3">
      <c r="A73" s="127" t="s">
        <v>128</v>
      </c>
      <c r="B73" s="125"/>
      <c r="C73" s="125"/>
      <c r="D73" s="125"/>
      <c r="E73" s="125"/>
      <c r="F73" s="153"/>
      <c r="G73" s="127" t="s">
        <v>95</v>
      </c>
      <c r="H73" s="132"/>
      <c r="J73" s="124" t="s">
        <v>128</v>
      </c>
      <c r="K73" s="156"/>
      <c r="L73" s="156"/>
      <c r="M73" s="156"/>
      <c r="N73" s="156"/>
      <c r="O73" s="157"/>
      <c r="P73" s="127" t="s">
        <v>95</v>
      </c>
      <c r="Q73" s="153"/>
    </row>
    <row r="74" spans="1:17" ht="16.5" customHeight="1" thickBot="1" x14ac:dyDescent="0.3">
      <c r="A74" s="124" t="s">
        <v>183</v>
      </c>
      <c r="B74" s="125"/>
      <c r="C74" s="125"/>
      <c r="D74" s="125"/>
      <c r="E74" s="125"/>
      <c r="F74" s="153"/>
      <c r="G74" s="127" t="s">
        <v>96</v>
      </c>
      <c r="H74" s="132"/>
      <c r="J74" s="127" t="s">
        <v>183</v>
      </c>
      <c r="K74" s="125"/>
      <c r="L74" s="125"/>
      <c r="M74" s="125"/>
      <c r="N74" s="125"/>
      <c r="O74" s="153"/>
      <c r="P74" s="127" t="s">
        <v>96</v>
      </c>
      <c r="Q74" s="153"/>
    </row>
    <row r="75" spans="1:17" ht="16.5" customHeight="1" thickBot="1" x14ac:dyDescent="0.3">
      <c r="A75" s="127" t="s">
        <v>186</v>
      </c>
      <c r="B75" s="125"/>
      <c r="C75" s="125"/>
      <c r="D75" s="125"/>
      <c r="E75" s="125"/>
      <c r="F75" s="153"/>
      <c r="G75" s="127" t="s">
        <v>97</v>
      </c>
      <c r="H75" s="132"/>
      <c r="J75" s="166" t="s">
        <v>238</v>
      </c>
      <c r="K75" s="167"/>
      <c r="L75" s="167"/>
      <c r="M75" s="167"/>
      <c r="N75" s="167"/>
      <c r="O75" s="168"/>
      <c r="P75" s="127" t="s">
        <v>97</v>
      </c>
      <c r="Q75" s="153"/>
    </row>
    <row r="76" spans="1:17" ht="19.5" customHeight="1" thickBot="1" x14ac:dyDescent="0.3">
      <c r="A76" s="127" t="s">
        <v>187</v>
      </c>
      <c r="B76" s="125"/>
      <c r="C76" s="125"/>
      <c r="D76" s="125"/>
      <c r="E76" s="125"/>
      <c r="F76" s="153"/>
      <c r="G76" s="118" t="s">
        <v>98</v>
      </c>
      <c r="H76" s="119"/>
      <c r="J76" s="127" t="s">
        <v>239</v>
      </c>
      <c r="K76" s="154"/>
      <c r="L76" s="154"/>
      <c r="M76" s="154"/>
      <c r="N76" s="154"/>
      <c r="O76" s="153"/>
      <c r="P76" s="127" t="s">
        <v>98</v>
      </c>
      <c r="Q76" s="153"/>
    </row>
    <row r="77" spans="1:17" ht="19.5" customHeight="1" thickBot="1" x14ac:dyDescent="0.3">
      <c r="A77" s="127" t="s">
        <v>188</v>
      </c>
      <c r="B77" s="125"/>
      <c r="C77" s="125"/>
      <c r="D77" s="125"/>
      <c r="E77" s="125"/>
      <c r="F77" s="153"/>
      <c r="G77" s="120" t="s">
        <v>99</v>
      </c>
      <c r="H77" s="120"/>
      <c r="J77" s="127" t="s">
        <v>240</v>
      </c>
      <c r="K77" s="154"/>
      <c r="L77" s="154"/>
      <c r="M77" s="154"/>
      <c r="N77" s="154"/>
      <c r="O77" s="153"/>
      <c r="P77" s="127" t="s">
        <v>99</v>
      </c>
      <c r="Q77" s="153"/>
    </row>
    <row r="78" spans="1:17" ht="16.5" customHeight="1" x14ac:dyDescent="0.25"/>
    <row r="79" spans="1:17" ht="16.5" customHeight="1" x14ac:dyDescent="0.25"/>
  </sheetData>
  <mergeCells count="45">
    <mergeCell ref="F3:H3"/>
    <mergeCell ref="F4:H4"/>
    <mergeCell ref="A2:A5"/>
    <mergeCell ref="B2:B5"/>
    <mergeCell ref="C2:C5"/>
    <mergeCell ref="D3:D5"/>
    <mergeCell ref="E3:E5"/>
    <mergeCell ref="G76:H76"/>
    <mergeCell ref="A71:F71"/>
    <mergeCell ref="G71:H71"/>
    <mergeCell ref="A72:F72"/>
    <mergeCell ref="G72:H72"/>
    <mergeCell ref="A73:F73"/>
    <mergeCell ref="G73:H73"/>
    <mergeCell ref="N3:N5"/>
    <mergeCell ref="O3:Q3"/>
    <mergeCell ref="O4:Q4"/>
    <mergeCell ref="L8:L10"/>
    <mergeCell ref="A77:F77"/>
    <mergeCell ref="G77:H77"/>
    <mergeCell ref="J2:J5"/>
    <mergeCell ref="K2:K5"/>
    <mergeCell ref="L2:L5"/>
    <mergeCell ref="M3:M5"/>
    <mergeCell ref="J75:O75"/>
    <mergeCell ref="A74:F74"/>
    <mergeCell ref="G74:H74"/>
    <mergeCell ref="A75:F75"/>
    <mergeCell ref="G75:H75"/>
    <mergeCell ref="A76:F76"/>
    <mergeCell ref="L49:L50"/>
    <mergeCell ref="J73:O73"/>
    <mergeCell ref="P73:Q73"/>
    <mergeCell ref="J74:O74"/>
    <mergeCell ref="P74:Q74"/>
    <mergeCell ref="J72:O72"/>
    <mergeCell ref="P72:Q72"/>
    <mergeCell ref="L62:L63"/>
    <mergeCell ref="J71:O71"/>
    <mergeCell ref="P71:Q71"/>
    <mergeCell ref="P75:Q75"/>
    <mergeCell ref="J76:O76"/>
    <mergeCell ref="P76:Q76"/>
    <mergeCell ref="J77:O77"/>
    <mergeCell ref="P77:Q77"/>
  </mergeCells>
  <pageMargins left="0.39370078740157483" right="0.39370078740157483" top="0.39370078740157483" bottom="0.39370078740157483" header="0" footer="0"/>
  <pageSetup paperSize="9" scale="5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1 курс  2021-2022</vt:lpstr>
      <vt:lpstr>Сверка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EAbdrahmanova</dc:creator>
  <cp:lastModifiedBy>TGutik@htk.local</cp:lastModifiedBy>
  <cp:revision>0</cp:revision>
  <cp:lastPrinted>2021-06-25T22:47:19Z</cp:lastPrinted>
  <dcterms:created xsi:type="dcterms:W3CDTF">2006-09-28T05:33:49Z</dcterms:created>
  <dcterms:modified xsi:type="dcterms:W3CDTF">2024-05-08T05:53:54Z</dcterms:modified>
  <dc:language>ru-RU</dc:language>
</cp:coreProperties>
</file>