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чий стол\Учебные планы 2023-2024\"/>
    </mc:Choice>
  </mc:AlternateContent>
  <xr:revisionPtr revIDLastSave="0" documentId="8_{71EFC2F4-9426-4D5B-8B93-87E5B84E8A4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 1-4 курс 2021-2022" sheetId="3" r:id="rId1"/>
    <sheet name="Лист3" sheetId="6" r:id="rId2"/>
  </sheets>
  <definedNames>
    <definedName name="_xlnm.Print_Area" localSheetId="0">' 1-4 курс 2021-2022'!$A$1:$U$97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5" i="3" l="1"/>
  <c r="R55" i="3"/>
  <c r="S55" i="3"/>
  <c r="T55" i="3"/>
  <c r="P55" i="3"/>
  <c r="F37" i="3" l="1"/>
  <c r="G37" i="3"/>
  <c r="H37" i="3"/>
  <c r="I37" i="3"/>
  <c r="J37" i="3"/>
  <c r="K37" i="3"/>
  <c r="L37" i="3"/>
  <c r="M37" i="3"/>
  <c r="N37" i="3"/>
  <c r="K80" i="3"/>
  <c r="L80" i="3"/>
  <c r="M80" i="3"/>
  <c r="N80" i="3"/>
  <c r="K76" i="3"/>
  <c r="L76" i="3"/>
  <c r="M76" i="3"/>
  <c r="N76" i="3"/>
  <c r="P71" i="3"/>
  <c r="Q71" i="3"/>
  <c r="R71" i="3"/>
  <c r="S71" i="3"/>
  <c r="T71" i="3"/>
  <c r="O71" i="3"/>
  <c r="K71" i="3"/>
  <c r="L71" i="3"/>
  <c r="M71" i="3"/>
  <c r="N71" i="3"/>
  <c r="J66" i="3"/>
  <c r="K66" i="3"/>
  <c r="L66" i="3"/>
  <c r="M66" i="3"/>
  <c r="N66" i="3"/>
  <c r="J61" i="3"/>
  <c r="K61" i="3"/>
  <c r="L61" i="3"/>
  <c r="M61" i="3"/>
  <c r="N61" i="3"/>
  <c r="F55" i="3"/>
  <c r="G55" i="3"/>
  <c r="H55" i="3"/>
  <c r="I55" i="3"/>
  <c r="J55" i="3"/>
  <c r="K55" i="3"/>
  <c r="L55" i="3"/>
  <c r="M55" i="3"/>
  <c r="N55" i="3"/>
  <c r="J40" i="3"/>
  <c r="K40" i="3"/>
  <c r="L40" i="3"/>
  <c r="M40" i="3"/>
  <c r="N40" i="3"/>
  <c r="O40" i="3"/>
  <c r="P40" i="3"/>
  <c r="Q40" i="3"/>
  <c r="R40" i="3"/>
  <c r="S40" i="3"/>
  <c r="T40" i="3"/>
  <c r="L29" i="3"/>
  <c r="L88" i="3" s="1"/>
  <c r="L9" i="3"/>
  <c r="F26" i="3"/>
  <c r="G26" i="3"/>
  <c r="H26" i="3"/>
  <c r="I26" i="3"/>
  <c r="J26" i="3"/>
  <c r="K26" i="3"/>
  <c r="L26" i="3"/>
  <c r="M26" i="3"/>
  <c r="N26" i="3"/>
  <c r="O26" i="3"/>
  <c r="P26" i="3"/>
  <c r="Q26" i="3"/>
  <c r="Q10" i="3" s="1"/>
  <c r="R26" i="3"/>
  <c r="S26" i="3"/>
  <c r="T26" i="3"/>
  <c r="E26" i="3"/>
  <c r="E10" i="3" s="1"/>
  <c r="F21" i="3"/>
  <c r="G21" i="3"/>
  <c r="H21" i="3"/>
  <c r="I21" i="3"/>
  <c r="I10" i="3" s="1"/>
  <c r="J21" i="3"/>
  <c r="K21" i="3"/>
  <c r="L21" i="3"/>
  <c r="M21" i="3"/>
  <c r="N21" i="3"/>
  <c r="O21" i="3"/>
  <c r="P21" i="3"/>
  <c r="Q21" i="3"/>
  <c r="R21" i="3"/>
  <c r="S21" i="3"/>
  <c r="T21" i="3"/>
  <c r="E21" i="3"/>
  <c r="F11" i="3"/>
  <c r="F10" i="3" s="1"/>
  <c r="G11" i="3"/>
  <c r="G10" i="3" s="1"/>
  <c r="H11" i="3"/>
  <c r="I11" i="3"/>
  <c r="J11" i="3"/>
  <c r="J10" i="3" s="1"/>
  <c r="K11" i="3"/>
  <c r="L11" i="3"/>
  <c r="M11" i="3"/>
  <c r="N11" i="3"/>
  <c r="O11" i="3"/>
  <c r="P11" i="3"/>
  <c r="P10" i="3" s="1"/>
  <c r="Q11" i="3"/>
  <c r="R11" i="3"/>
  <c r="R10" i="3" s="1"/>
  <c r="S11" i="3"/>
  <c r="T11" i="3"/>
  <c r="T10" i="3" s="1"/>
  <c r="E11" i="3"/>
  <c r="E40" i="3"/>
  <c r="F40" i="3"/>
  <c r="O30" i="3"/>
  <c r="P30" i="3"/>
  <c r="Q30" i="3"/>
  <c r="R30" i="3"/>
  <c r="S30" i="3"/>
  <c r="T30" i="3"/>
  <c r="P80" i="3"/>
  <c r="Q80" i="3"/>
  <c r="R80" i="3"/>
  <c r="S80" i="3"/>
  <c r="T80" i="3"/>
  <c r="O80" i="3"/>
  <c r="E80" i="3"/>
  <c r="J76" i="3"/>
  <c r="F80" i="3"/>
  <c r="G80" i="3"/>
  <c r="G54" i="3" s="1"/>
  <c r="G39" i="3" s="1"/>
  <c r="G29" i="3" s="1"/>
  <c r="H80" i="3"/>
  <c r="I80" i="3"/>
  <c r="J80" i="3"/>
  <c r="H30" i="3"/>
  <c r="I30" i="3"/>
  <c r="O37" i="3"/>
  <c r="P37" i="3"/>
  <c r="Q37" i="3"/>
  <c r="R37" i="3"/>
  <c r="S37" i="3"/>
  <c r="T37" i="3"/>
  <c r="H40" i="3"/>
  <c r="I40" i="3"/>
  <c r="J71" i="3"/>
  <c r="P76" i="3"/>
  <c r="Q76" i="3"/>
  <c r="R76" i="3"/>
  <c r="S76" i="3"/>
  <c r="T76" i="3"/>
  <c r="O76" i="3"/>
  <c r="P66" i="3"/>
  <c r="Q66" i="3"/>
  <c r="R66" i="3"/>
  <c r="R54" i="3" s="1"/>
  <c r="R39" i="3" s="1"/>
  <c r="S66" i="3"/>
  <c r="S54" i="3" s="1"/>
  <c r="T66" i="3"/>
  <c r="O66" i="3"/>
  <c r="P61" i="3"/>
  <c r="P54" i="3" s="1"/>
  <c r="P39" i="3" s="1"/>
  <c r="P29" i="3" s="1"/>
  <c r="Q61" i="3"/>
  <c r="Q54" i="3" s="1"/>
  <c r="R61" i="3"/>
  <c r="S61" i="3"/>
  <c r="T61" i="3"/>
  <c r="T54" i="3" s="1"/>
  <c r="T39" i="3" s="1"/>
  <c r="O61" i="3"/>
  <c r="O55" i="3"/>
  <c r="F76" i="3"/>
  <c r="G76" i="3"/>
  <c r="H76" i="3"/>
  <c r="I76" i="3"/>
  <c r="F71" i="3"/>
  <c r="G71" i="3"/>
  <c r="H71" i="3"/>
  <c r="I71" i="3"/>
  <c r="F66" i="3"/>
  <c r="G66" i="3"/>
  <c r="H66" i="3"/>
  <c r="I66" i="3"/>
  <c r="F61" i="3"/>
  <c r="G61" i="3"/>
  <c r="H61" i="3"/>
  <c r="I61" i="3"/>
  <c r="F30" i="3"/>
  <c r="G30" i="3"/>
  <c r="G40" i="3"/>
  <c r="E76" i="3"/>
  <c r="E71" i="3"/>
  <c r="E66" i="3"/>
  <c r="E61" i="3"/>
  <c r="E55" i="3"/>
  <c r="E54" i="3" s="1"/>
  <c r="E39" i="3" s="1"/>
  <c r="E29" i="3" s="1"/>
  <c r="E37" i="3"/>
  <c r="E30" i="3"/>
  <c r="S10" i="3" l="1"/>
  <c r="K10" i="3"/>
  <c r="N10" i="3"/>
  <c r="M54" i="3"/>
  <c r="M39" i="3" s="1"/>
  <c r="M29" i="3" s="1"/>
  <c r="M9" i="3" s="1"/>
  <c r="O54" i="3"/>
  <c r="O10" i="3"/>
  <c r="M10" i="3"/>
  <c r="L54" i="3"/>
  <c r="L39" i="3" s="1"/>
  <c r="H54" i="3"/>
  <c r="H39" i="3" s="1"/>
  <c r="H29" i="3" s="1"/>
  <c r="H10" i="3"/>
  <c r="Q39" i="3"/>
  <c r="Q29" i="3" s="1"/>
  <c r="Q9" i="3" s="1"/>
  <c r="S39" i="3"/>
  <c r="S29" i="3" s="1"/>
  <c r="P88" i="3"/>
  <c r="P9" i="3"/>
  <c r="O88" i="3"/>
  <c r="Q88" i="3"/>
  <c r="O39" i="3"/>
  <c r="O29" i="3" s="1"/>
  <c r="O9" i="3" s="1"/>
  <c r="R29" i="3"/>
  <c r="R88" i="3" s="1"/>
  <c r="N54" i="3"/>
  <c r="N39" i="3" s="1"/>
  <c r="N29" i="3" s="1"/>
  <c r="N88" i="3" s="1"/>
  <c r="J54" i="3"/>
  <c r="J39" i="3" s="1"/>
  <c r="J29" i="3" s="1"/>
  <c r="J88" i="3" s="1"/>
  <c r="F54" i="3"/>
  <c r="F39" i="3" s="1"/>
  <c r="F29" i="3" s="1"/>
  <c r="T29" i="3"/>
  <c r="T88" i="3" s="1"/>
  <c r="K54" i="3"/>
  <c r="K39" i="3" s="1"/>
  <c r="K29" i="3" s="1"/>
  <c r="I54" i="3"/>
  <c r="I39" i="3" s="1"/>
  <c r="I29" i="3" s="1"/>
  <c r="I9" i="3" s="1"/>
  <c r="R9" i="3"/>
  <c r="M88" i="3"/>
  <c r="E9" i="3"/>
  <c r="E88" i="3"/>
  <c r="K9" i="3"/>
  <c r="K88" i="3"/>
  <c r="G88" i="3"/>
  <c r="G9" i="3"/>
  <c r="N9" i="3"/>
  <c r="F88" i="3"/>
  <c r="F9" i="3"/>
  <c r="I88" i="3" l="1"/>
  <c r="J9" i="3"/>
  <c r="H88" i="3"/>
  <c r="H9" i="3"/>
  <c r="S88" i="3"/>
  <c r="S9" i="3"/>
  <c r="T9" i="3"/>
</calcChain>
</file>

<file path=xl/sharedStrings.xml><?xml version="1.0" encoding="utf-8"?>
<sst xmlns="http://schemas.openxmlformats.org/spreadsheetml/2006/main" count="279" uniqueCount="222">
  <si>
    <t>Индекс</t>
  </si>
  <si>
    <t>Наименование учебных  циклов, дисциплин,  МДК, профессиональных модулей, практик</t>
  </si>
  <si>
    <t>Формы промежуточной аттестации</t>
  </si>
  <si>
    <t>I курс</t>
  </si>
  <si>
    <t>II курс</t>
  </si>
  <si>
    <t>III курс</t>
  </si>
  <si>
    <t>IV курс</t>
  </si>
  <si>
    <t>1 сем.</t>
  </si>
  <si>
    <t>2 сем.</t>
  </si>
  <si>
    <t>3 сем.</t>
  </si>
  <si>
    <t>4 сем.</t>
  </si>
  <si>
    <t>5 сем.</t>
  </si>
  <si>
    <t>6 сем.</t>
  </si>
  <si>
    <t>7 сем.</t>
  </si>
  <si>
    <t>8 сем.</t>
  </si>
  <si>
    <t>курсовых работ (проектов)</t>
  </si>
  <si>
    <t>Э, Э</t>
  </si>
  <si>
    <t>Иностранный язык</t>
  </si>
  <si>
    <t>-, ДЗ</t>
  </si>
  <si>
    <t>Математика</t>
  </si>
  <si>
    <t>История</t>
  </si>
  <si>
    <t>Физическая культура</t>
  </si>
  <si>
    <t>Информатика</t>
  </si>
  <si>
    <t>ОГСЭ.00</t>
  </si>
  <si>
    <t>ОГСЭ.01</t>
  </si>
  <si>
    <t>Основы философии</t>
  </si>
  <si>
    <t>ОГСЭ.02</t>
  </si>
  <si>
    <t>ОГСЭ.03</t>
  </si>
  <si>
    <t>-,-,-,-,-,ДЗ</t>
  </si>
  <si>
    <t>ОГСЭ.04</t>
  </si>
  <si>
    <t>ОГСЭ.05</t>
  </si>
  <si>
    <t>ЕН.00</t>
  </si>
  <si>
    <t>ЕН.01</t>
  </si>
  <si>
    <t>П.00</t>
  </si>
  <si>
    <t>ОП.00</t>
  </si>
  <si>
    <t>ОП.01</t>
  </si>
  <si>
    <t>ОП.02</t>
  </si>
  <si>
    <t>ОП.03</t>
  </si>
  <si>
    <t>ОП.04</t>
  </si>
  <si>
    <t>ОП.05</t>
  </si>
  <si>
    <t>ОП.06</t>
  </si>
  <si>
    <t>ОП.07</t>
  </si>
  <si>
    <t>ОП.08</t>
  </si>
  <si>
    <t>ОП.09</t>
  </si>
  <si>
    <t>Безопасность жизнедеятельности</t>
  </si>
  <si>
    <t>ОП.10</t>
  </si>
  <si>
    <t>ПМ.00</t>
  </si>
  <si>
    <t>ПМ.01</t>
  </si>
  <si>
    <t>МДК.01.01</t>
  </si>
  <si>
    <t>Учебная практика</t>
  </si>
  <si>
    <t>ПП.01</t>
  </si>
  <si>
    <t>Практика по профилю специальности</t>
  </si>
  <si>
    <t>ПМ.02</t>
  </si>
  <si>
    <t>МДК.02.01</t>
  </si>
  <si>
    <t>УП.02</t>
  </si>
  <si>
    <t>ПП.02</t>
  </si>
  <si>
    <t>ПМ.03</t>
  </si>
  <si>
    <t>МДК.03.01</t>
  </si>
  <si>
    <t>УП.03</t>
  </si>
  <si>
    <t>ПП.03</t>
  </si>
  <si>
    <t>ПМ.04</t>
  </si>
  <si>
    <t>МДК.04.01</t>
  </si>
  <si>
    <t>ПП.04</t>
  </si>
  <si>
    <t>ПМ.05</t>
  </si>
  <si>
    <t>МДК.05.01</t>
  </si>
  <si>
    <t>ПП.05</t>
  </si>
  <si>
    <t>ПМ.06</t>
  </si>
  <si>
    <t>МДК.06.01</t>
  </si>
  <si>
    <t>ПП.06</t>
  </si>
  <si>
    <t>Выполнение работ по одной или нескольким профессиям рабочих, должностям служащих</t>
  </si>
  <si>
    <t>Всего</t>
  </si>
  <si>
    <t>дисциплин и МДК</t>
  </si>
  <si>
    <t>учебной практики</t>
  </si>
  <si>
    <t>производственные практики</t>
  </si>
  <si>
    <t>Преддипломная практика</t>
  </si>
  <si>
    <t>экзаменов</t>
  </si>
  <si>
    <t>дифф. зачетов</t>
  </si>
  <si>
    <t>зачетов</t>
  </si>
  <si>
    <t>Учебная нагрузка обучающихся  (час)</t>
  </si>
  <si>
    <t>самостоятельная</t>
  </si>
  <si>
    <t>Основы безопасности жизнедеятельности</t>
  </si>
  <si>
    <t>ОП.11</t>
  </si>
  <si>
    <t>ОП.13</t>
  </si>
  <si>
    <t>Государственная итоговая аттестация</t>
  </si>
  <si>
    <t>2. План учебного процесса</t>
  </si>
  <si>
    <t>Общеобразовательный учебный цикл</t>
  </si>
  <si>
    <t>Эк,-,-,-,-,-,</t>
  </si>
  <si>
    <t>ПДП</t>
  </si>
  <si>
    <t>Производственная практика (преддипломная)</t>
  </si>
  <si>
    <t>ГИА</t>
  </si>
  <si>
    <t>з, ДЗ</t>
  </si>
  <si>
    <t>ОДБ.00</t>
  </si>
  <si>
    <t>Базовые дисциплины</t>
  </si>
  <si>
    <t>Русский язык</t>
  </si>
  <si>
    <t>Литература</t>
  </si>
  <si>
    <t>ОДБ.01</t>
  </si>
  <si>
    <t>ОДБ.02</t>
  </si>
  <si>
    <t>ОДБ.03</t>
  </si>
  <si>
    <t>ОДБ.04</t>
  </si>
  <si>
    <t>ОДБ.05</t>
  </si>
  <si>
    <t>ОДБ.06</t>
  </si>
  <si>
    <t>ОДБ.07</t>
  </si>
  <si>
    <t>ОДБ.08</t>
  </si>
  <si>
    <t>ОДУ.00</t>
  </si>
  <si>
    <t>ОДУ.01</t>
  </si>
  <si>
    <t>ОДУ.02</t>
  </si>
  <si>
    <t>ОДУ.03</t>
  </si>
  <si>
    <t>-,-,-,-,-,Э</t>
  </si>
  <si>
    <t>Учебные дисциплины на углубленном уровне изучения</t>
  </si>
  <si>
    <t xml:space="preserve">Выпускная квалификационная работа  (Дипломная работа) </t>
  </si>
  <si>
    <t>Объем образовательной нагрузки</t>
  </si>
  <si>
    <t>Во взаимодействии с преподавателем</t>
  </si>
  <si>
    <t>Всего учебных занятий</t>
  </si>
  <si>
    <t>Теоретическое обучение</t>
  </si>
  <si>
    <t xml:space="preserve"> лабораторных  и практических  занятий</t>
  </si>
  <si>
    <t xml:space="preserve">По практике производственной и учебной </t>
  </si>
  <si>
    <t>Промежуточная аттестация</t>
  </si>
  <si>
    <t>Нагрузка на дисциплины и МДК</t>
  </si>
  <si>
    <t xml:space="preserve">в т.ч. по дисциплинам и МДК </t>
  </si>
  <si>
    <t>Распределение  учебной  нагрузки по курсам и семестрам (час.в семестр)</t>
  </si>
  <si>
    <t>0.00</t>
  </si>
  <si>
    <t>Э,Э</t>
  </si>
  <si>
    <t>Естествознание</t>
  </si>
  <si>
    <t>Экономика</t>
  </si>
  <si>
    <t>ОДУ.04</t>
  </si>
  <si>
    <t>Право</t>
  </si>
  <si>
    <t>Астрономия</t>
  </si>
  <si>
    <t>Профессиональная подготовка</t>
  </si>
  <si>
    <t>Иностранный язык в профессиональной деятельности</t>
  </si>
  <si>
    <t>Психология общения</t>
  </si>
  <si>
    <t>УП.01</t>
  </si>
  <si>
    <t>МДК.02.02</t>
  </si>
  <si>
    <t>МДК.03.02</t>
  </si>
  <si>
    <t>УП.04</t>
  </si>
  <si>
    <t>ДЗ,-</t>
  </si>
  <si>
    <t>-, Э</t>
  </si>
  <si>
    <t>ОГСЭ.06</t>
  </si>
  <si>
    <t>Русский язык и культура речи</t>
  </si>
  <si>
    <t>1ДЗ</t>
  </si>
  <si>
    <t>Информатика и информационно-коммуникационные технологии в профессиональной деятельности</t>
  </si>
  <si>
    <t>Сервисная деятельность</t>
  </si>
  <si>
    <t>ОП.12</t>
  </si>
  <si>
    <t>-,-,-,-,ДЗ,-</t>
  </si>
  <si>
    <t>-,ДЗ</t>
  </si>
  <si>
    <t xml:space="preserve">Общепрофессиональный цикл </t>
  </si>
  <si>
    <t>Основы маркетинга гостиничных услуг</t>
  </si>
  <si>
    <t>Правовое и документационное обеспечение профессиональной деятельности</t>
  </si>
  <si>
    <t>Экономика и бухгалтерский учет гостиничного предприятия</t>
  </si>
  <si>
    <t>Требования к зданиям и инженерным системам гостиничного предприятия</t>
  </si>
  <si>
    <t>Иностранный язык (второй язык)</t>
  </si>
  <si>
    <t>Предпринимательская деятельность в сфере гостиничного бизнеса</t>
  </si>
  <si>
    <t>МДК.01.02</t>
  </si>
  <si>
    <t>Иностранный язык в сфере профессиональной коммуникации для службы приема и размещения</t>
  </si>
  <si>
    <t>Иностранный язык в сфере профессиональной коммуникации для службы питания</t>
  </si>
  <si>
    <t>Иностранный язык в сфере профессиональной коммуникации для службы  обслуживания и эксплуатации номерного фонда</t>
  </si>
  <si>
    <t>МДК.04.02</t>
  </si>
  <si>
    <t>Иностранный язык в сфере профессиональной коммуникации для службы бронирования и продаж</t>
  </si>
  <si>
    <t>УП.05</t>
  </si>
  <si>
    <t>з,з,з,з,з,ДЗ</t>
  </si>
  <si>
    <t>Общий гуманитарный и социально-экономический цикл</t>
  </si>
  <si>
    <t>-,-,-,-,-,Эм</t>
  </si>
  <si>
    <t>Организация и контроль текущей  деятельности  сотрудников службы приема и размещения</t>
  </si>
  <si>
    <t>Способы поиска работы и трудоустройства/Социальная адаптация и основы социально-правовых знаний</t>
  </si>
  <si>
    <t>Э,-,-,-,-,-</t>
  </si>
  <si>
    <t>-,ДЗ,-,-,-,-</t>
  </si>
  <si>
    <t>-,-,-,ДЗ,-,-</t>
  </si>
  <si>
    <t>-,-,-,-,Э,-</t>
  </si>
  <si>
    <t>-,Э,-,-,-,-</t>
  </si>
  <si>
    <t>Основы социально-экономических исследований в гостиничной деятельности</t>
  </si>
  <si>
    <t>ДЗ,-,-,-,-,-</t>
  </si>
  <si>
    <t>-,-,Эм-,-,-</t>
  </si>
  <si>
    <t>-,-,ДЗ,-,-,-</t>
  </si>
  <si>
    <t>-,-,-,-,Эм,-</t>
  </si>
  <si>
    <t>-, Эм,-,-,-,-</t>
  </si>
  <si>
    <t>Основы краеведения</t>
  </si>
  <si>
    <t>УП.06</t>
  </si>
  <si>
    <t>Индустрия туризма и  гостеприимства</t>
  </si>
  <si>
    <t>Иностранный язык в сфере профессиональной коммуникации администрирования отеля</t>
  </si>
  <si>
    <t>МДК.06.02</t>
  </si>
  <si>
    <t>4</t>
  </si>
  <si>
    <t>12 нед. 432 час</t>
  </si>
  <si>
    <t>12,5 нед. 450 час</t>
  </si>
  <si>
    <t>-,-, Э,-,-,-</t>
  </si>
  <si>
    <t>16 нед.          576 час.</t>
  </si>
  <si>
    <t xml:space="preserve">23 нед.    828 час.       </t>
  </si>
  <si>
    <t>18,5 нед. 666 час</t>
  </si>
  <si>
    <t>14 нед. 504 час</t>
  </si>
  <si>
    <t>-,-,-,Э,-,-</t>
  </si>
  <si>
    <t>Государственный экзамен  (демонстрационный экзамен)</t>
  </si>
  <si>
    <t>-,-,-,Эк-,-,</t>
  </si>
  <si>
    <t>4Э/1ДЗ</t>
  </si>
  <si>
    <t>6Э/7ДЗ</t>
  </si>
  <si>
    <t>Выполнение работ по профессии  11695 Горничная</t>
  </si>
  <si>
    <t>2Э/3ДЗ</t>
  </si>
  <si>
    <t>Математический и общий естественнонаучный   цикл</t>
  </si>
  <si>
    <t>Профессиональный   цикл</t>
  </si>
  <si>
    <t>Профессиональные  модули</t>
  </si>
  <si>
    <t xml:space="preserve"> Организация и контроль текущей деятельности сотрудников службы питания </t>
  </si>
  <si>
    <t>Менеджмент и управление персоналом в гостиничном деле</t>
  </si>
  <si>
    <t>Организация и контроль  текущей  деятельности сотрудников  службы обслуживания и эксплуатации номерного фонда</t>
  </si>
  <si>
    <t>Организация и контроль текущей деятельности сотрудников службы бронирования и продаж</t>
  </si>
  <si>
    <t>Выполнение работ по должности служащих   25627  Портье</t>
  </si>
  <si>
    <t>Выполнение  выпускной квалификационной работы с  18.05. по  14.06.  (всего 4 недели)</t>
  </si>
  <si>
    <t>Защита   выпускной квалификационной работы и Государственный экзамен (демонстрационный экзамен) с 15.06. по 28.06. (всего 2 недели)</t>
  </si>
  <si>
    <t>Родная литература</t>
  </si>
  <si>
    <t>ОДБ.09</t>
  </si>
  <si>
    <t>ОДД.00</t>
  </si>
  <si>
    <t>Дополнительные учебные дисциплины</t>
  </si>
  <si>
    <t>ОДД.01</t>
  </si>
  <si>
    <t>Основы проектной деятельности (индивидуальный проект)</t>
  </si>
  <si>
    <t>ПА</t>
  </si>
  <si>
    <t>3Э/6ДЗ</t>
  </si>
  <si>
    <t>5Э/10ДЗ</t>
  </si>
  <si>
    <t xml:space="preserve"> 18 нед. 648 час</t>
  </si>
  <si>
    <t>4Эм/2Эк/6Э/28ДЗ</t>
  </si>
  <si>
    <t>Программное сопровождение деятельности предприятий гостиничного бизнесв</t>
  </si>
  <si>
    <r>
      <t xml:space="preserve"> 43.02.14  Гостиничное дело  </t>
    </r>
    <r>
      <rPr>
        <b/>
        <sz val="14"/>
        <color indexed="55"/>
        <rFont val="Times New Roman"/>
        <family val="1"/>
        <charset val="204"/>
      </rPr>
      <t>(начало подготовки 2022-2023 уч.год )</t>
    </r>
  </si>
  <si>
    <t>9 нед. 324 час</t>
  </si>
  <si>
    <t>МДК.01.03</t>
  </si>
  <si>
    <t>4Эм/2Эк/20ДЗ</t>
  </si>
  <si>
    <t>4Эм/2Эк/15Э/39ДЗ</t>
  </si>
  <si>
    <t>4Эм/2Эк/10Э/29ДЗ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</si>
</sst>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rgb="FF000000"/>
      <name val="Calibri"/>
      <family val="2"/>
      <charset val="204"/>
    </font>
    <font>
      <sz val="12"/>
      <color indexed="55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b/>
      <sz val="14"/>
      <color indexed="55"/>
      <name val="Times New Roman"/>
      <family val="1"/>
      <charset val="204"/>
    </font>
    <font>
      <sz val="14"/>
      <color indexed="55"/>
      <name val="Calibri"/>
      <family val="2"/>
      <charset val="204"/>
    </font>
    <font>
      <sz val="14"/>
      <color indexed="55"/>
      <name val="Times New Roman"/>
      <family val="1"/>
      <charset val="204"/>
    </font>
    <font>
      <sz val="12"/>
      <color indexed="55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color indexed="55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6"/>
      <color indexed="55"/>
      <name val="Times New Roman"/>
      <family val="1"/>
      <charset val="204"/>
    </font>
    <font>
      <sz val="16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18"/>
      </patternFill>
    </fill>
    <fill>
      <patternFill patternType="solid">
        <fgColor indexed="47"/>
        <bgColor indexed="23"/>
      </patternFill>
    </fill>
    <fill>
      <patternFill patternType="solid">
        <fgColor indexed="47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justify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0" fillId="8" borderId="0" xfId="0" applyFill="1"/>
    <xf numFmtId="0" fontId="6" fillId="0" borderId="4" xfId="0" applyFont="1" applyBorder="1"/>
    <xf numFmtId="0" fontId="1" fillId="0" borderId="0" xfId="0" applyFont="1" applyAlignment="1">
      <alignment horizontal="center" vertical="center" wrapText="1"/>
    </xf>
    <xf numFmtId="0" fontId="2" fillId="7" borderId="2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16" fontId="1" fillId="0" borderId="2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7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left" vertical="center" wrapText="1"/>
    </xf>
    <xf numFmtId="0" fontId="7" fillId="9" borderId="9" xfId="0" applyFont="1" applyFill="1" applyBorder="1" applyAlignment="1">
      <alignment horizontal="center" vertical="center" wrapText="1"/>
    </xf>
    <xf numFmtId="0" fontId="2" fillId="9" borderId="9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1" fillId="9" borderId="2" xfId="0" applyFont="1" applyFill="1" applyBorder="1" applyAlignment="1">
      <alignment horizontal="left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11" borderId="18" xfId="0" applyFont="1" applyFill="1" applyBorder="1" applyAlignment="1">
      <alignment horizontal="center" vertical="center" wrapText="1"/>
    </xf>
    <xf numFmtId="0" fontId="2" fillId="11" borderId="19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49" fontId="12" fillId="0" borderId="14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top" wrapText="1"/>
    </xf>
    <xf numFmtId="49" fontId="11" fillId="9" borderId="14" xfId="0" applyNumberFormat="1" applyFont="1" applyFill="1" applyBorder="1" applyAlignment="1">
      <alignment horizontal="center" vertical="center" wrapText="1"/>
    </xf>
    <xf numFmtId="49" fontId="11" fillId="9" borderId="9" xfId="0" applyNumberFormat="1" applyFont="1" applyFill="1" applyBorder="1" applyAlignment="1">
      <alignment horizontal="center" vertical="center" wrapText="1"/>
    </xf>
    <xf numFmtId="49" fontId="2" fillId="7" borderId="14" xfId="0" applyNumberFormat="1" applyFont="1" applyFill="1" applyBorder="1" applyAlignment="1">
      <alignment horizontal="center" vertical="center" wrapText="1"/>
    </xf>
    <xf numFmtId="49" fontId="2" fillId="7" borderId="9" xfId="0" applyNumberFormat="1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49" fontId="2" fillId="9" borderId="14" xfId="0" applyNumberFormat="1" applyFont="1" applyFill="1" applyBorder="1" applyAlignment="1">
      <alignment horizontal="center" vertical="center" wrapText="1"/>
    </xf>
    <xf numFmtId="49" fontId="2" fillId="9" borderId="9" xfId="0" applyNumberFormat="1" applyFont="1" applyFill="1" applyBorder="1" applyAlignment="1">
      <alignment horizontal="center" vertical="center" wrapText="1"/>
    </xf>
    <xf numFmtId="0" fontId="2" fillId="9" borderId="14" xfId="0" applyFont="1" applyFill="1" applyBorder="1" applyAlignment="1">
      <alignment horizontal="center" vertical="center" wrapText="1"/>
    </xf>
    <xf numFmtId="0" fontId="2" fillId="9" borderId="9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2" fillId="5" borderId="14" xfId="0" applyNumberFormat="1" applyFont="1" applyFill="1" applyBorder="1" applyAlignment="1">
      <alignment horizontal="center" vertical="center" wrapText="1"/>
    </xf>
    <xf numFmtId="49" fontId="2" fillId="5" borderId="9" xfId="0" applyNumberFormat="1" applyFont="1" applyFill="1" applyBorder="1" applyAlignment="1">
      <alignment horizontal="center" vertical="center" wrapText="1"/>
    </xf>
    <xf numFmtId="49" fontId="2" fillId="4" borderId="14" xfId="0" applyNumberFormat="1" applyFont="1" applyFill="1" applyBorder="1" applyAlignment="1">
      <alignment horizontal="center" vertical="center" wrapText="1"/>
    </xf>
    <xf numFmtId="49" fontId="2" fillId="4" borderId="9" xfId="0" applyNumberFormat="1" applyFont="1" applyFill="1" applyBorder="1" applyAlignment="1">
      <alignment horizontal="center" vertical="center" wrapText="1"/>
    </xf>
    <xf numFmtId="0" fontId="13" fillId="0" borderId="11" xfId="0" applyFont="1" applyBorder="1"/>
    <xf numFmtId="0" fontId="14" fillId="0" borderId="11" xfId="0" applyFont="1" applyBorder="1"/>
    <xf numFmtId="0" fontId="1" fillId="0" borderId="15" xfId="0" applyFont="1" applyBorder="1" applyAlignment="1">
      <alignment horizontal="center" vertical="center" textRotation="90" wrapText="1"/>
    </xf>
    <xf numFmtId="0" fontId="0" fillId="0" borderId="17" xfId="0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4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14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9" fontId="1" fillId="8" borderId="14" xfId="0" applyNumberFormat="1" applyFont="1" applyFill="1" applyBorder="1" applyAlignment="1">
      <alignment horizontal="center" vertical="center" wrapText="1"/>
    </xf>
    <xf numFmtId="49" fontId="1" fillId="8" borderId="9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DEADA"/>
      <rgbColor rgb="00CCFFFF"/>
      <rgbColor rgb="00660066"/>
      <rgbColor rgb="00FF8080"/>
      <rgbColor rgb="000066CC"/>
      <rgbColor rgb="00E6E0E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B3A2C7"/>
      <rgbColor rgb="00FFCC99"/>
      <rgbColor rgb="003366FF"/>
      <rgbColor rgb="0033CCCC"/>
      <rgbColor rgb="0099CC00"/>
      <rgbColor rgb="00FFC0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91E1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W109"/>
  <sheetViews>
    <sheetView tabSelected="1" view="pageBreakPreview" zoomScale="55" zoomScaleNormal="55" zoomScaleSheetLayoutView="55" workbookViewId="0">
      <pane ySplit="9" topLeftCell="A70" activePane="bottomLeft" state="frozen"/>
      <selection pane="bottomLeft" activeCell="L38" sqref="L38"/>
    </sheetView>
  </sheetViews>
  <sheetFormatPr defaultColWidth="8.5703125" defaultRowHeight="15" x14ac:dyDescent="0.25"/>
  <cols>
    <col min="1" max="1" width="15.7109375" customWidth="1"/>
    <col min="2" max="2" width="49.28515625" customWidth="1"/>
    <col min="3" max="3" width="4.28515625" customWidth="1"/>
    <col min="4" max="4" width="17.28515625" customWidth="1"/>
    <col min="5" max="5" width="13.28515625" customWidth="1"/>
    <col min="6" max="6" width="12" customWidth="1"/>
    <col min="7" max="7" width="10.28515625" customWidth="1"/>
    <col min="8" max="11" width="11.28515625" customWidth="1"/>
    <col min="12" max="12" width="10.140625" customWidth="1"/>
    <col min="13" max="13" width="9.85546875" customWidth="1"/>
    <col min="14" max="14" width="10.42578125" customWidth="1"/>
    <col min="15" max="15" width="11" customWidth="1"/>
    <col min="16" max="16" width="10.28515625" customWidth="1"/>
    <col min="17" max="17" width="10.85546875" customWidth="1"/>
    <col min="18" max="18" width="10.140625" customWidth="1"/>
    <col min="19" max="19" width="10.42578125" customWidth="1"/>
    <col min="20" max="20" width="10.28515625" customWidth="1"/>
  </cols>
  <sheetData>
    <row r="1" spans="1:23" ht="39.75" customHeight="1" thickBot="1" x14ac:dyDescent="0.4">
      <c r="B1" s="13" t="s">
        <v>84</v>
      </c>
      <c r="C1" s="115" t="s">
        <v>216</v>
      </c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</row>
    <row r="2" spans="1:23" ht="18.75" customHeight="1" thickBot="1" x14ac:dyDescent="0.3">
      <c r="A2" s="150" t="s">
        <v>0</v>
      </c>
      <c r="B2" s="150" t="s">
        <v>1</v>
      </c>
      <c r="C2" s="117" t="s">
        <v>2</v>
      </c>
      <c r="D2" s="118"/>
      <c r="E2" s="126" t="s">
        <v>110</v>
      </c>
      <c r="F2" s="123" t="s">
        <v>78</v>
      </c>
      <c r="G2" s="124"/>
      <c r="H2" s="124"/>
      <c r="I2" s="124"/>
      <c r="J2" s="124"/>
      <c r="K2" s="124"/>
      <c r="L2" s="125"/>
      <c r="M2" s="134" t="s">
        <v>119</v>
      </c>
      <c r="N2" s="134"/>
      <c r="O2" s="134"/>
      <c r="P2" s="134"/>
      <c r="Q2" s="134"/>
      <c r="R2" s="134"/>
      <c r="S2" s="134"/>
      <c r="T2" s="134"/>
    </row>
    <row r="3" spans="1:23" ht="30" customHeight="1" thickBot="1" x14ac:dyDescent="0.3">
      <c r="A3" s="151"/>
      <c r="B3" s="151"/>
      <c r="C3" s="119"/>
      <c r="D3" s="120"/>
      <c r="E3" s="128"/>
      <c r="F3" s="126" t="s">
        <v>79</v>
      </c>
      <c r="G3" s="123" t="s">
        <v>111</v>
      </c>
      <c r="H3" s="124"/>
      <c r="I3" s="124"/>
      <c r="J3" s="124"/>
      <c r="K3" s="124"/>
      <c r="L3" s="125"/>
      <c r="M3" s="134" t="s">
        <v>3</v>
      </c>
      <c r="N3" s="134"/>
      <c r="O3" s="134" t="s">
        <v>4</v>
      </c>
      <c r="P3" s="134"/>
      <c r="Q3" s="134" t="s">
        <v>5</v>
      </c>
      <c r="R3" s="134"/>
      <c r="S3" s="134" t="s">
        <v>6</v>
      </c>
      <c r="T3" s="134"/>
    </row>
    <row r="4" spans="1:23" ht="30" customHeight="1" thickBot="1" x14ac:dyDescent="0.3">
      <c r="A4" s="151"/>
      <c r="B4" s="151"/>
      <c r="C4" s="119"/>
      <c r="D4" s="120"/>
      <c r="E4" s="128"/>
      <c r="F4" s="128"/>
      <c r="G4" s="123" t="s">
        <v>117</v>
      </c>
      <c r="H4" s="124"/>
      <c r="I4" s="124"/>
      <c r="J4" s="124"/>
      <c r="K4" s="126" t="s">
        <v>115</v>
      </c>
      <c r="L4" s="129" t="s">
        <v>116</v>
      </c>
      <c r="M4" s="21"/>
      <c r="N4" s="21"/>
      <c r="O4" s="21"/>
      <c r="P4" s="21"/>
      <c r="Q4" s="21"/>
      <c r="R4" s="21"/>
      <c r="S4" s="21"/>
      <c r="T4" s="21"/>
    </row>
    <row r="5" spans="1:23" ht="12.75" customHeight="1" thickBot="1" x14ac:dyDescent="0.3">
      <c r="A5" s="151"/>
      <c r="B5" s="151"/>
      <c r="C5" s="119"/>
      <c r="D5" s="120"/>
      <c r="E5" s="128"/>
      <c r="F5" s="128"/>
      <c r="G5" s="126" t="s">
        <v>112</v>
      </c>
      <c r="H5" s="123" t="s">
        <v>118</v>
      </c>
      <c r="I5" s="124"/>
      <c r="J5" s="124"/>
      <c r="K5" s="128"/>
      <c r="L5" s="130"/>
      <c r="M5" s="132" t="s">
        <v>7</v>
      </c>
      <c r="N5" s="132" t="s">
        <v>8</v>
      </c>
      <c r="O5" s="132" t="s">
        <v>9</v>
      </c>
      <c r="P5" s="132" t="s">
        <v>10</v>
      </c>
      <c r="Q5" s="132" t="s">
        <v>11</v>
      </c>
      <c r="R5" s="132" t="s">
        <v>12</v>
      </c>
      <c r="S5" s="132" t="s">
        <v>13</v>
      </c>
      <c r="T5" s="132" t="s">
        <v>14</v>
      </c>
    </row>
    <row r="6" spans="1:23" ht="16.5" customHeight="1" x14ac:dyDescent="0.25">
      <c r="A6" s="151"/>
      <c r="B6" s="151"/>
      <c r="C6" s="119"/>
      <c r="D6" s="120"/>
      <c r="E6" s="128"/>
      <c r="F6" s="128"/>
      <c r="G6" s="128"/>
      <c r="H6" s="126" t="s">
        <v>113</v>
      </c>
      <c r="I6" s="126" t="s">
        <v>114</v>
      </c>
      <c r="J6" s="117" t="s">
        <v>15</v>
      </c>
      <c r="K6" s="128"/>
      <c r="L6" s="130"/>
      <c r="M6" s="133"/>
      <c r="N6" s="133"/>
      <c r="O6" s="133"/>
      <c r="P6" s="133"/>
      <c r="Q6" s="133"/>
      <c r="R6" s="133"/>
      <c r="S6" s="133"/>
      <c r="T6" s="133"/>
    </row>
    <row r="7" spans="1:23" ht="112.5" customHeight="1" thickBot="1" x14ac:dyDescent="0.3">
      <c r="A7" s="152"/>
      <c r="B7" s="152"/>
      <c r="C7" s="121"/>
      <c r="D7" s="122"/>
      <c r="E7" s="127"/>
      <c r="F7" s="127"/>
      <c r="G7" s="127"/>
      <c r="H7" s="127"/>
      <c r="I7" s="127"/>
      <c r="J7" s="121"/>
      <c r="K7" s="127"/>
      <c r="L7" s="131"/>
      <c r="M7" s="3" t="s">
        <v>183</v>
      </c>
      <c r="N7" s="3" t="s">
        <v>184</v>
      </c>
      <c r="O7" s="3" t="s">
        <v>180</v>
      </c>
      <c r="P7" s="3" t="s">
        <v>185</v>
      </c>
      <c r="Q7" s="3" t="s">
        <v>181</v>
      </c>
      <c r="R7" s="3" t="s">
        <v>213</v>
      </c>
      <c r="S7" s="3" t="s">
        <v>186</v>
      </c>
      <c r="T7" s="3" t="s">
        <v>217</v>
      </c>
      <c r="W7" s="34"/>
    </row>
    <row r="8" spans="1:23" ht="16.5" thickBot="1" x14ac:dyDescent="0.3">
      <c r="A8" s="4">
        <v>1</v>
      </c>
      <c r="B8" s="2">
        <v>2</v>
      </c>
      <c r="C8" s="82">
        <v>3</v>
      </c>
      <c r="D8" s="94"/>
      <c r="E8" s="5" t="s">
        <v>179</v>
      </c>
      <c r="F8" s="1">
        <v>5</v>
      </c>
      <c r="G8" s="1">
        <v>6</v>
      </c>
      <c r="H8" s="1">
        <v>7</v>
      </c>
      <c r="I8" s="1">
        <v>8</v>
      </c>
      <c r="J8" s="1">
        <v>9</v>
      </c>
      <c r="K8" s="1">
        <v>10</v>
      </c>
      <c r="L8" s="1">
        <v>12</v>
      </c>
      <c r="M8" s="1">
        <v>13</v>
      </c>
      <c r="N8" s="1">
        <v>14</v>
      </c>
      <c r="O8" s="1">
        <v>15</v>
      </c>
      <c r="P8" s="1">
        <v>16</v>
      </c>
      <c r="Q8" s="1">
        <v>17</v>
      </c>
      <c r="R8" s="1">
        <v>18</v>
      </c>
      <c r="S8" s="1">
        <v>19</v>
      </c>
      <c r="T8" s="1">
        <v>20</v>
      </c>
    </row>
    <row r="9" spans="1:23" ht="16.5" thickBot="1" x14ac:dyDescent="0.3">
      <c r="A9" s="4"/>
      <c r="B9" s="2"/>
      <c r="C9" s="82"/>
      <c r="D9" s="83"/>
      <c r="E9" s="1">
        <f t="shared" ref="E9:K9" si="0">SUM(E10,E29,E28,E85,E86,E87)</f>
        <v>5940</v>
      </c>
      <c r="F9" s="1">
        <f t="shared" si="0"/>
        <v>178</v>
      </c>
      <c r="G9" s="1">
        <f t="shared" si="0"/>
        <v>4250</v>
      </c>
      <c r="H9" s="1">
        <f t="shared" si="0"/>
        <v>2028</v>
      </c>
      <c r="I9" s="1">
        <f t="shared" si="0"/>
        <v>2174</v>
      </c>
      <c r="J9" s="1">
        <f t="shared" si="0"/>
        <v>48</v>
      </c>
      <c r="K9" s="1">
        <f t="shared" si="0"/>
        <v>1044</v>
      </c>
      <c r="L9" s="1">
        <f>SUM(L10,L29)</f>
        <v>252</v>
      </c>
      <c r="M9" s="1">
        <f>SUM(M10,M29)</f>
        <v>576</v>
      </c>
      <c r="N9" s="1">
        <f t="shared" ref="N9:T9" si="1">SUM(N10,N29)</f>
        <v>828</v>
      </c>
      <c r="O9" s="1">
        <f t="shared" si="1"/>
        <v>432</v>
      </c>
      <c r="P9" s="1">
        <f t="shared" si="1"/>
        <v>666</v>
      </c>
      <c r="Q9" s="1">
        <f t="shared" si="1"/>
        <v>450</v>
      </c>
      <c r="R9" s="1">
        <f t="shared" si="1"/>
        <v>648</v>
      </c>
      <c r="S9" s="1">
        <f t="shared" si="1"/>
        <v>504</v>
      </c>
      <c r="T9" s="1">
        <f t="shared" si="1"/>
        <v>324</v>
      </c>
    </row>
    <row r="10" spans="1:23" s="15" customFormat="1" ht="30" customHeight="1" thickBot="1" x14ac:dyDescent="0.3">
      <c r="A10" s="23" t="s">
        <v>120</v>
      </c>
      <c r="B10" s="24" t="s">
        <v>85</v>
      </c>
      <c r="C10" s="111" t="s">
        <v>212</v>
      </c>
      <c r="D10" s="112"/>
      <c r="E10" s="25">
        <f>SUM(E11,E21,E26)</f>
        <v>1404</v>
      </c>
      <c r="F10" s="25">
        <f t="shared" ref="F10:T10" si="2">SUM(F11,F21,F26)</f>
        <v>0</v>
      </c>
      <c r="G10" s="25">
        <f t="shared" si="2"/>
        <v>1404</v>
      </c>
      <c r="H10" s="25">
        <f t="shared" si="2"/>
        <v>787</v>
      </c>
      <c r="I10" s="25">
        <f t="shared" si="2"/>
        <v>617</v>
      </c>
      <c r="J10" s="25">
        <f t="shared" si="2"/>
        <v>0</v>
      </c>
      <c r="K10" s="25">
        <f t="shared" si="2"/>
        <v>0</v>
      </c>
      <c r="L10" s="25">
        <v>72</v>
      </c>
      <c r="M10" s="25">
        <f t="shared" si="2"/>
        <v>576</v>
      </c>
      <c r="N10" s="25">
        <f t="shared" si="2"/>
        <v>828</v>
      </c>
      <c r="O10" s="25">
        <f t="shared" si="2"/>
        <v>0</v>
      </c>
      <c r="P10" s="25">
        <f t="shared" si="2"/>
        <v>0</v>
      </c>
      <c r="Q10" s="25">
        <f t="shared" si="2"/>
        <v>0</v>
      </c>
      <c r="R10" s="25">
        <f t="shared" si="2"/>
        <v>0</v>
      </c>
      <c r="S10" s="25">
        <f t="shared" si="2"/>
        <v>0</v>
      </c>
      <c r="T10" s="25">
        <f t="shared" si="2"/>
        <v>0</v>
      </c>
    </row>
    <row r="11" spans="1:23" s="15" customFormat="1" ht="21" customHeight="1" thickBot="1" x14ac:dyDescent="0.3">
      <c r="A11" s="26" t="s">
        <v>91</v>
      </c>
      <c r="B11" s="27" t="s">
        <v>92</v>
      </c>
      <c r="C11" s="97" t="s">
        <v>211</v>
      </c>
      <c r="D11" s="98"/>
      <c r="E11" s="28">
        <f>SUM(E12:E20)</f>
        <v>799</v>
      </c>
      <c r="F11" s="28">
        <f t="shared" ref="F11:T11" si="3">SUM(F12:F20)</f>
        <v>0</v>
      </c>
      <c r="G11" s="28">
        <f t="shared" si="3"/>
        <v>799</v>
      </c>
      <c r="H11" s="28">
        <f t="shared" si="3"/>
        <v>423</v>
      </c>
      <c r="I11" s="28">
        <f t="shared" si="3"/>
        <v>376</v>
      </c>
      <c r="J11" s="28">
        <f t="shared" si="3"/>
        <v>0</v>
      </c>
      <c r="K11" s="28">
        <f t="shared" si="3"/>
        <v>0</v>
      </c>
      <c r="L11" s="28">
        <f t="shared" si="3"/>
        <v>0</v>
      </c>
      <c r="M11" s="28">
        <f t="shared" si="3"/>
        <v>338</v>
      </c>
      <c r="N11" s="28">
        <f t="shared" si="3"/>
        <v>461</v>
      </c>
      <c r="O11" s="28">
        <f t="shared" si="3"/>
        <v>0</v>
      </c>
      <c r="P11" s="28">
        <f t="shared" si="3"/>
        <v>0</v>
      </c>
      <c r="Q11" s="28">
        <f t="shared" si="3"/>
        <v>0</v>
      </c>
      <c r="R11" s="28">
        <f t="shared" si="3"/>
        <v>0</v>
      </c>
      <c r="S11" s="28">
        <f t="shared" si="3"/>
        <v>0</v>
      </c>
      <c r="T11" s="28">
        <f t="shared" si="3"/>
        <v>0</v>
      </c>
    </row>
    <row r="12" spans="1:23" s="15" customFormat="1" ht="17.25" customHeight="1" thickBot="1" x14ac:dyDescent="0.3">
      <c r="A12" s="9" t="s">
        <v>95</v>
      </c>
      <c r="B12" s="30" t="s">
        <v>93</v>
      </c>
      <c r="C12" s="92" t="s">
        <v>121</v>
      </c>
      <c r="D12" s="93"/>
      <c r="E12" s="3">
        <v>117</v>
      </c>
      <c r="F12" s="3"/>
      <c r="G12" s="3">
        <v>117</v>
      </c>
      <c r="H12" s="4">
        <v>58</v>
      </c>
      <c r="I12" s="3">
        <v>59</v>
      </c>
      <c r="J12" s="3"/>
      <c r="K12" s="3"/>
      <c r="L12" s="3"/>
      <c r="M12" s="3">
        <v>48</v>
      </c>
      <c r="N12" s="3">
        <v>69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49">
        <v>0</v>
      </c>
    </row>
    <row r="13" spans="1:23" s="15" customFormat="1" ht="18" customHeight="1" thickBot="1" x14ac:dyDescent="0.3">
      <c r="A13" s="4" t="s">
        <v>96</v>
      </c>
      <c r="B13" s="31" t="s">
        <v>94</v>
      </c>
      <c r="C13" s="92" t="s">
        <v>18</v>
      </c>
      <c r="D13" s="93"/>
      <c r="E13" s="78">
        <v>81</v>
      </c>
      <c r="F13" s="78"/>
      <c r="G13" s="78">
        <v>81</v>
      </c>
      <c r="H13" s="79">
        <v>43</v>
      </c>
      <c r="I13" s="78">
        <v>38</v>
      </c>
      <c r="J13" s="78"/>
      <c r="K13" s="78"/>
      <c r="L13" s="78"/>
      <c r="M13" s="78">
        <v>36</v>
      </c>
      <c r="N13" s="78">
        <v>45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49">
        <v>0</v>
      </c>
    </row>
    <row r="14" spans="1:23" s="15" customFormat="1" ht="18" customHeight="1" thickBot="1" x14ac:dyDescent="0.3">
      <c r="A14" s="4" t="s">
        <v>97</v>
      </c>
      <c r="B14" s="31" t="s">
        <v>204</v>
      </c>
      <c r="C14" s="92" t="s">
        <v>134</v>
      </c>
      <c r="D14" s="93"/>
      <c r="E14" s="78">
        <v>36</v>
      </c>
      <c r="F14" s="78"/>
      <c r="G14" s="78">
        <v>36</v>
      </c>
      <c r="H14" s="79">
        <v>28</v>
      </c>
      <c r="I14" s="78">
        <v>8</v>
      </c>
      <c r="J14" s="78"/>
      <c r="K14" s="78"/>
      <c r="L14" s="78"/>
      <c r="M14" s="78">
        <v>36</v>
      </c>
      <c r="N14" s="78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49">
        <v>0</v>
      </c>
    </row>
    <row r="15" spans="1:23" s="15" customFormat="1" ht="18" customHeight="1" thickBot="1" x14ac:dyDescent="0.3">
      <c r="A15" s="4" t="s">
        <v>98</v>
      </c>
      <c r="B15" s="31" t="s">
        <v>17</v>
      </c>
      <c r="C15" s="92" t="s">
        <v>135</v>
      </c>
      <c r="D15" s="93"/>
      <c r="E15" s="3">
        <v>117</v>
      </c>
      <c r="F15" s="3"/>
      <c r="G15" s="3">
        <v>117</v>
      </c>
      <c r="H15" s="4"/>
      <c r="I15" s="3">
        <v>117</v>
      </c>
      <c r="J15" s="3"/>
      <c r="K15" s="3"/>
      <c r="L15" s="3"/>
      <c r="M15" s="3">
        <v>48</v>
      </c>
      <c r="N15" s="3">
        <v>69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49">
        <v>0</v>
      </c>
    </row>
    <row r="16" spans="1:23" s="15" customFormat="1" ht="18.75" customHeight="1" thickBot="1" x14ac:dyDescent="0.3">
      <c r="A16" s="4" t="s">
        <v>99</v>
      </c>
      <c r="B16" s="31" t="s">
        <v>20</v>
      </c>
      <c r="C16" s="92" t="s">
        <v>18</v>
      </c>
      <c r="D16" s="93"/>
      <c r="E16" s="3">
        <v>117</v>
      </c>
      <c r="F16" s="3"/>
      <c r="G16" s="3">
        <v>117</v>
      </c>
      <c r="H16" s="4">
        <v>107</v>
      </c>
      <c r="I16" s="3">
        <v>10</v>
      </c>
      <c r="J16" s="3"/>
      <c r="K16" s="3"/>
      <c r="L16" s="3"/>
      <c r="M16" s="3">
        <v>48</v>
      </c>
      <c r="N16" s="3">
        <v>69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49">
        <v>0</v>
      </c>
    </row>
    <row r="17" spans="1:20" s="15" customFormat="1" ht="19.5" customHeight="1" thickBot="1" x14ac:dyDescent="0.3">
      <c r="A17" s="4" t="s">
        <v>100</v>
      </c>
      <c r="B17" s="31" t="s">
        <v>21</v>
      </c>
      <c r="C17" s="92" t="s">
        <v>90</v>
      </c>
      <c r="D17" s="93"/>
      <c r="E17" s="3">
        <v>117</v>
      </c>
      <c r="F17" s="3"/>
      <c r="G17" s="3">
        <v>117</v>
      </c>
      <c r="H17" s="4">
        <v>15</v>
      </c>
      <c r="I17" s="3">
        <v>102</v>
      </c>
      <c r="J17" s="3"/>
      <c r="K17" s="3"/>
      <c r="L17" s="3"/>
      <c r="M17" s="3">
        <v>48</v>
      </c>
      <c r="N17" s="3">
        <v>69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49">
        <v>0</v>
      </c>
    </row>
    <row r="18" spans="1:20" s="15" customFormat="1" ht="19.5" customHeight="1" thickBot="1" x14ac:dyDescent="0.3">
      <c r="A18" s="4" t="s">
        <v>101</v>
      </c>
      <c r="B18" s="11" t="s">
        <v>80</v>
      </c>
      <c r="C18" s="92" t="s">
        <v>18</v>
      </c>
      <c r="D18" s="93"/>
      <c r="E18" s="3">
        <v>70</v>
      </c>
      <c r="F18" s="3"/>
      <c r="G18" s="3">
        <v>70</v>
      </c>
      <c r="H18" s="4">
        <v>50</v>
      </c>
      <c r="I18" s="3">
        <v>20</v>
      </c>
      <c r="J18" s="3"/>
      <c r="K18" s="3"/>
      <c r="L18" s="3"/>
      <c r="M18" s="3">
        <v>30</v>
      </c>
      <c r="N18" s="3">
        <v>40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49">
        <v>0</v>
      </c>
    </row>
    <row r="19" spans="1:20" s="15" customFormat="1" ht="18.75" customHeight="1" thickBot="1" x14ac:dyDescent="0.3">
      <c r="A19" s="4" t="s">
        <v>102</v>
      </c>
      <c r="B19" s="11" t="s">
        <v>122</v>
      </c>
      <c r="C19" s="92" t="s">
        <v>18</v>
      </c>
      <c r="D19" s="93"/>
      <c r="E19" s="3">
        <v>108</v>
      </c>
      <c r="F19" s="3"/>
      <c r="G19" s="3">
        <v>108</v>
      </c>
      <c r="H19" s="4">
        <v>94</v>
      </c>
      <c r="I19" s="3">
        <v>14</v>
      </c>
      <c r="J19" s="3"/>
      <c r="K19" s="3"/>
      <c r="L19" s="3"/>
      <c r="M19" s="3">
        <v>44</v>
      </c>
      <c r="N19" s="3">
        <v>64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49">
        <v>0</v>
      </c>
    </row>
    <row r="20" spans="1:20" s="15" customFormat="1" ht="18.75" customHeight="1" thickBot="1" x14ac:dyDescent="0.3">
      <c r="A20" s="4" t="s">
        <v>205</v>
      </c>
      <c r="B20" s="11" t="s">
        <v>126</v>
      </c>
      <c r="C20" s="92" t="s">
        <v>143</v>
      </c>
      <c r="D20" s="93"/>
      <c r="E20" s="3">
        <v>36</v>
      </c>
      <c r="F20" s="3"/>
      <c r="G20" s="3">
        <v>36</v>
      </c>
      <c r="H20" s="4">
        <v>28</v>
      </c>
      <c r="I20" s="3">
        <v>8</v>
      </c>
      <c r="J20" s="3"/>
      <c r="K20" s="3"/>
      <c r="L20" s="3"/>
      <c r="M20" s="3">
        <v>0</v>
      </c>
      <c r="N20" s="3">
        <v>36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49">
        <v>0</v>
      </c>
    </row>
    <row r="21" spans="1:20" s="15" customFormat="1" ht="42" customHeight="1" thickBot="1" x14ac:dyDescent="0.3">
      <c r="A21" s="26" t="s">
        <v>103</v>
      </c>
      <c r="B21" s="48" t="s">
        <v>108</v>
      </c>
      <c r="C21" s="101" t="s">
        <v>193</v>
      </c>
      <c r="D21" s="102"/>
      <c r="E21" s="26">
        <f>SUM(E22:E25)</f>
        <v>569</v>
      </c>
      <c r="F21" s="26">
        <f t="shared" ref="F21:T21" si="4">SUM(F22:F25)</f>
        <v>0</v>
      </c>
      <c r="G21" s="26">
        <f t="shared" si="4"/>
        <v>569</v>
      </c>
      <c r="H21" s="26">
        <f t="shared" si="4"/>
        <v>328</v>
      </c>
      <c r="I21" s="26">
        <f t="shared" si="4"/>
        <v>241</v>
      </c>
      <c r="J21" s="26">
        <f t="shared" si="4"/>
        <v>0</v>
      </c>
      <c r="K21" s="26">
        <f t="shared" si="4"/>
        <v>0</v>
      </c>
      <c r="L21" s="26">
        <f t="shared" si="4"/>
        <v>0</v>
      </c>
      <c r="M21" s="26">
        <f t="shared" si="4"/>
        <v>220</v>
      </c>
      <c r="N21" s="26">
        <f t="shared" si="4"/>
        <v>349</v>
      </c>
      <c r="O21" s="26">
        <f t="shared" si="4"/>
        <v>0</v>
      </c>
      <c r="P21" s="26">
        <f t="shared" si="4"/>
        <v>0</v>
      </c>
      <c r="Q21" s="26">
        <f t="shared" si="4"/>
        <v>0</v>
      </c>
      <c r="R21" s="26">
        <f t="shared" si="4"/>
        <v>0</v>
      </c>
      <c r="S21" s="26">
        <f t="shared" si="4"/>
        <v>0</v>
      </c>
      <c r="T21" s="26">
        <f t="shared" si="4"/>
        <v>0</v>
      </c>
    </row>
    <row r="22" spans="1:20" s="15" customFormat="1" ht="23.25" customHeight="1" thickBot="1" x14ac:dyDescent="0.3">
      <c r="A22" s="4" t="s">
        <v>104</v>
      </c>
      <c r="B22" s="31" t="s">
        <v>19</v>
      </c>
      <c r="C22" s="92" t="s">
        <v>16</v>
      </c>
      <c r="D22" s="93"/>
      <c r="E22" s="3">
        <v>273</v>
      </c>
      <c r="F22" s="3"/>
      <c r="G22" s="3">
        <v>273</v>
      </c>
      <c r="H22" s="4">
        <v>164</v>
      </c>
      <c r="I22" s="3">
        <v>109</v>
      </c>
      <c r="J22" s="3"/>
      <c r="K22" s="3"/>
      <c r="L22" s="3"/>
      <c r="M22" s="3">
        <v>104</v>
      </c>
      <c r="N22" s="3">
        <v>169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50">
        <v>0</v>
      </c>
    </row>
    <row r="23" spans="1:20" s="15" customFormat="1" ht="21" customHeight="1" thickBot="1" x14ac:dyDescent="0.3">
      <c r="A23" s="4" t="s">
        <v>105</v>
      </c>
      <c r="B23" s="31" t="s">
        <v>22</v>
      </c>
      <c r="C23" s="92" t="s">
        <v>18</v>
      </c>
      <c r="D23" s="93"/>
      <c r="E23" s="3">
        <v>100</v>
      </c>
      <c r="F23" s="3"/>
      <c r="G23" s="3">
        <v>100</v>
      </c>
      <c r="H23" s="4">
        <v>8</v>
      </c>
      <c r="I23" s="3">
        <v>92</v>
      </c>
      <c r="J23" s="3"/>
      <c r="K23" s="3"/>
      <c r="L23" s="3"/>
      <c r="M23" s="3">
        <v>42</v>
      </c>
      <c r="N23" s="3">
        <v>58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50">
        <v>0</v>
      </c>
    </row>
    <row r="24" spans="1:20" s="15" customFormat="1" ht="19.5" customHeight="1" thickBot="1" x14ac:dyDescent="0.3">
      <c r="A24" s="4" t="s">
        <v>106</v>
      </c>
      <c r="B24" s="31" t="s">
        <v>123</v>
      </c>
      <c r="C24" s="92" t="s">
        <v>143</v>
      </c>
      <c r="D24" s="93"/>
      <c r="E24" s="3">
        <v>111</v>
      </c>
      <c r="F24" s="3"/>
      <c r="G24" s="3">
        <v>111</v>
      </c>
      <c r="H24" s="4">
        <v>87</v>
      </c>
      <c r="I24" s="3">
        <v>24</v>
      </c>
      <c r="J24" s="3"/>
      <c r="K24" s="3"/>
      <c r="L24" s="3"/>
      <c r="M24" s="3">
        <v>42</v>
      </c>
      <c r="N24" s="3">
        <v>69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50">
        <v>0</v>
      </c>
    </row>
    <row r="25" spans="1:20" s="15" customFormat="1" ht="20.25" customHeight="1" thickBot="1" x14ac:dyDescent="0.3">
      <c r="A25" s="4" t="s">
        <v>124</v>
      </c>
      <c r="B25" s="31" t="s">
        <v>125</v>
      </c>
      <c r="C25" s="92" t="s">
        <v>18</v>
      </c>
      <c r="D25" s="93"/>
      <c r="E25" s="3">
        <v>85</v>
      </c>
      <c r="F25" s="3"/>
      <c r="G25" s="3">
        <v>85</v>
      </c>
      <c r="H25" s="4">
        <v>69</v>
      </c>
      <c r="I25" s="3">
        <v>16</v>
      </c>
      <c r="J25" s="3"/>
      <c r="K25" s="3"/>
      <c r="L25" s="3"/>
      <c r="M25" s="3">
        <v>32</v>
      </c>
      <c r="N25" s="3">
        <v>53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50">
        <v>0</v>
      </c>
    </row>
    <row r="26" spans="1:20" s="15" customFormat="1" ht="24" customHeight="1" thickBot="1" x14ac:dyDescent="0.3">
      <c r="A26" s="26" t="s">
        <v>206</v>
      </c>
      <c r="B26" s="48" t="s">
        <v>207</v>
      </c>
      <c r="C26" s="101" t="s">
        <v>138</v>
      </c>
      <c r="D26" s="102"/>
      <c r="E26" s="66">
        <f>SUM(E27)</f>
        <v>36</v>
      </c>
      <c r="F26" s="66">
        <f t="shared" ref="F26:T26" si="5">SUM(F27)</f>
        <v>0</v>
      </c>
      <c r="G26" s="66">
        <f t="shared" si="5"/>
        <v>36</v>
      </c>
      <c r="H26" s="66">
        <f t="shared" si="5"/>
        <v>36</v>
      </c>
      <c r="I26" s="66">
        <f t="shared" si="5"/>
        <v>0</v>
      </c>
      <c r="J26" s="66">
        <f t="shared" si="5"/>
        <v>0</v>
      </c>
      <c r="K26" s="66">
        <f t="shared" si="5"/>
        <v>0</v>
      </c>
      <c r="L26" s="66">
        <f t="shared" si="5"/>
        <v>0</v>
      </c>
      <c r="M26" s="66">
        <f t="shared" si="5"/>
        <v>18</v>
      </c>
      <c r="N26" s="66">
        <f t="shared" si="5"/>
        <v>18</v>
      </c>
      <c r="O26" s="66">
        <f t="shared" si="5"/>
        <v>0</v>
      </c>
      <c r="P26" s="66">
        <f t="shared" si="5"/>
        <v>0</v>
      </c>
      <c r="Q26" s="66">
        <f t="shared" si="5"/>
        <v>0</v>
      </c>
      <c r="R26" s="66">
        <f t="shared" si="5"/>
        <v>0</v>
      </c>
      <c r="S26" s="66">
        <f t="shared" si="5"/>
        <v>0</v>
      </c>
      <c r="T26" s="66">
        <f t="shared" si="5"/>
        <v>0</v>
      </c>
    </row>
    <row r="27" spans="1:20" s="15" customFormat="1" ht="38.25" customHeight="1" thickBot="1" x14ac:dyDescent="0.3">
      <c r="A27" s="4" t="s">
        <v>208</v>
      </c>
      <c r="B27" s="31" t="s">
        <v>209</v>
      </c>
      <c r="C27" s="92" t="s">
        <v>143</v>
      </c>
      <c r="D27" s="85"/>
      <c r="E27" s="3">
        <v>36</v>
      </c>
      <c r="F27" s="3"/>
      <c r="G27" s="3">
        <v>36</v>
      </c>
      <c r="H27" s="3">
        <v>36</v>
      </c>
      <c r="I27" s="3">
        <v>0</v>
      </c>
      <c r="J27" s="3"/>
      <c r="K27" s="3"/>
      <c r="L27" s="3"/>
      <c r="M27" s="3">
        <v>18</v>
      </c>
      <c r="N27" s="3">
        <v>18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50">
        <v>0</v>
      </c>
    </row>
    <row r="28" spans="1:20" s="15" customFormat="1" ht="20.25" customHeight="1" thickBot="1" x14ac:dyDescent="0.3">
      <c r="A28" s="6" t="s">
        <v>210</v>
      </c>
      <c r="B28" s="67" t="s">
        <v>116</v>
      </c>
      <c r="C28" s="92"/>
      <c r="D28" s="93"/>
      <c r="E28" s="7">
        <v>72</v>
      </c>
      <c r="F28" s="3"/>
      <c r="G28" s="3"/>
      <c r="H28" s="3"/>
      <c r="I28" s="3"/>
      <c r="J28" s="3"/>
      <c r="K28" s="3"/>
      <c r="L28" s="7">
        <v>72</v>
      </c>
      <c r="M28" s="3"/>
      <c r="N28" s="3"/>
      <c r="O28" s="3"/>
      <c r="P28" s="3"/>
      <c r="Q28" s="3"/>
      <c r="R28" s="3"/>
      <c r="S28" s="3"/>
      <c r="T28" s="33"/>
    </row>
    <row r="29" spans="1:20" ht="39" customHeight="1" thickBot="1" x14ac:dyDescent="0.3">
      <c r="A29" s="18"/>
      <c r="B29" s="17" t="s">
        <v>127</v>
      </c>
      <c r="C29" s="103" t="s">
        <v>221</v>
      </c>
      <c r="D29" s="104"/>
      <c r="E29" s="19">
        <f t="shared" ref="E29:K29" si="6">SUM(E30,E37,E39)</f>
        <v>3924</v>
      </c>
      <c r="F29" s="19">
        <f t="shared" si="6"/>
        <v>178</v>
      </c>
      <c r="G29" s="19">
        <f t="shared" si="6"/>
        <v>2846</v>
      </c>
      <c r="H29" s="19">
        <f t="shared" si="6"/>
        <v>1241</v>
      </c>
      <c r="I29" s="19">
        <f t="shared" si="6"/>
        <v>1557</v>
      </c>
      <c r="J29" s="19">
        <f t="shared" si="6"/>
        <v>48</v>
      </c>
      <c r="K29" s="19">
        <f t="shared" si="6"/>
        <v>900</v>
      </c>
      <c r="L29" s="19">
        <f>SUM(L85)</f>
        <v>180</v>
      </c>
      <c r="M29" s="19">
        <f>SUM(M30,M37,M39)</f>
        <v>0</v>
      </c>
      <c r="N29" s="19">
        <f>SUM(N30,N37,N39)</f>
        <v>0</v>
      </c>
      <c r="O29" s="19">
        <f t="shared" ref="O29:T29" si="7">SUM(O30,O37,O39)</f>
        <v>432</v>
      </c>
      <c r="P29" s="19">
        <f t="shared" si="7"/>
        <v>666</v>
      </c>
      <c r="Q29" s="19">
        <f t="shared" si="7"/>
        <v>450</v>
      </c>
      <c r="R29" s="19">
        <f t="shared" si="7"/>
        <v>648</v>
      </c>
      <c r="S29" s="19">
        <f t="shared" si="7"/>
        <v>504</v>
      </c>
      <c r="T29" s="19">
        <f t="shared" si="7"/>
        <v>324</v>
      </c>
    </row>
    <row r="30" spans="1:20" ht="44.25" customHeight="1" thickBot="1" x14ac:dyDescent="0.3">
      <c r="A30" s="26" t="s">
        <v>23</v>
      </c>
      <c r="B30" s="48" t="s">
        <v>159</v>
      </c>
      <c r="C30" s="101" t="s">
        <v>190</v>
      </c>
      <c r="D30" s="102"/>
      <c r="E30" s="26">
        <f>SUM(E31:E36)</f>
        <v>552</v>
      </c>
      <c r="F30" s="26">
        <f t="shared" ref="F30:T30" si="8">SUM(F31:F36)</f>
        <v>28</v>
      </c>
      <c r="G30" s="26">
        <f t="shared" si="8"/>
        <v>524</v>
      </c>
      <c r="H30" s="26">
        <f t="shared" si="8"/>
        <v>138</v>
      </c>
      <c r="I30" s="26">
        <f t="shared" si="8"/>
        <v>386</v>
      </c>
      <c r="J30" s="26"/>
      <c r="K30" s="65"/>
      <c r="L30" s="26"/>
      <c r="M30" s="26"/>
      <c r="N30" s="26"/>
      <c r="O30" s="26">
        <f t="shared" si="8"/>
        <v>148</v>
      </c>
      <c r="P30" s="26">
        <f t="shared" si="8"/>
        <v>94</v>
      </c>
      <c r="Q30" s="26">
        <f t="shared" si="8"/>
        <v>44</v>
      </c>
      <c r="R30" s="26">
        <f t="shared" si="8"/>
        <v>118</v>
      </c>
      <c r="S30" s="26">
        <f t="shared" si="8"/>
        <v>90</v>
      </c>
      <c r="T30" s="26">
        <f t="shared" si="8"/>
        <v>58</v>
      </c>
    </row>
    <row r="31" spans="1:20" ht="23.25" customHeight="1" thickBot="1" x14ac:dyDescent="0.3">
      <c r="A31" s="4" t="s">
        <v>24</v>
      </c>
      <c r="B31" s="39" t="s">
        <v>25</v>
      </c>
      <c r="C31" s="99" t="s">
        <v>163</v>
      </c>
      <c r="D31" s="100"/>
      <c r="E31" s="9">
        <v>36</v>
      </c>
      <c r="F31" s="9">
        <v>4</v>
      </c>
      <c r="G31" s="9">
        <v>32</v>
      </c>
      <c r="H31" s="9">
        <v>32</v>
      </c>
      <c r="I31" s="12">
        <v>0</v>
      </c>
      <c r="J31" s="12"/>
      <c r="K31" s="12"/>
      <c r="L31" s="9"/>
      <c r="M31" s="12"/>
      <c r="N31" s="12"/>
      <c r="O31" s="9">
        <v>36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</row>
    <row r="32" spans="1:20" ht="22.5" customHeight="1" thickBot="1" x14ac:dyDescent="0.3">
      <c r="A32" s="4" t="s">
        <v>26</v>
      </c>
      <c r="B32" s="39" t="s">
        <v>20</v>
      </c>
      <c r="C32" s="92" t="s">
        <v>167</v>
      </c>
      <c r="D32" s="93"/>
      <c r="E32" s="9">
        <v>36</v>
      </c>
      <c r="F32" s="4">
        <v>4</v>
      </c>
      <c r="G32" s="4">
        <v>32</v>
      </c>
      <c r="H32" s="4">
        <v>26</v>
      </c>
      <c r="I32" s="3">
        <v>6</v>
      </c>
      <c r="J32" s="3"/>
      <c r="K32" s="3"/>
      <c r="L32" s="3"/>
      <c r="M32" s="3"/>
      <c r="N32" s="3"/>
      <c r="O32" s="4">
        <v>0</v>
      </c>
      <c r="P32" s="4">
        <v>36</v>
      </c>
      <c r="Q32" s="4">
        <v>0</v>
      </c>
      <c r="R32" s="4">
        <v>0</v>
      </c>
      <c r="S32" s="4">
        <v>0</v>
      </c>
      <c r="T32" s="4">
        <v>0</v>
      </c>
    </row>
    <row r="33" spans="1:20" ht="38.25" customHeight="1" thickBot="1" x14ac:dyDescent="0.3">
      <c r="A33" s="4" t="s">
        <v>27</v>
      </c>
      <c r="B33" s="39" t="s">
        <v>128</v>
      </c>
      <c r="C33" s="92" t="s">
        <v>107</v>
      </c>
      <c r="D33" s="93"/>
      <c r="E33" s="9">
        <v>172</v>
      </c>
      <c r="F33" s="3">
        <v>10</v>
      </c>
      <c r="G33" s="3">
        <v>162</v>
      </c>
      <c r="H33" s="3">
        <v>0</v>
      </c>
      <c r="I33" s="3">
        <v>162</v>
      </c>
      <c r="J33" s="3"/>
      <c r="K33" s="3"/>
      <c r="L33" s="3"/>
      <c r="M33" s="4"/>
      <c r="N33" s="3"/>
      <c r="O33" s="9">
        <v>24</v>
      </c>
      <c r="P33" s="9">
        <v>24</v>
      </c>
      <c r="Q33" s="9">
        <v>24</v>
      </c>
      <c r="R33" s="9">
        <v>38</v>
      </c>
      <c r="S33" s="9">
        <v>30</v>
      </c>
      <c r="T33" s="9">
        <v>32</v>
      </c>
    </row>
    <row r="34" spans="1:20" ht="23.25" customHeight="1" thickBot="1" x14ac:dyDescent="0.3">
      <c r="A34" s="4" t="s">
        <v>29</v>
      </c>
      <c r="B34" s="39" t="s">
        <v>21</v>
      </c>
      <c r="C34" s="99" t="s">
        <v>158</v>
      </c>
      <c r="D34" s="100"/>
      <c r="E34" s="47">
        <v>176</v>
      </c>
      <c r="F34" s="47">
        <v>0</v>
      </c>
      <c r="G34" s="47">
        <v>176</v>
      </c>
      <c r="H34" s="47">
        <v>2</v>
      </c>
      <c r="I34" s="47">
        <v>174</v>
      </c>
      <c r="J34" s="47"/>
      <c r="K34" s="47"/>
      <c r="L34" s="47"/>
      <c r="M34" s="47"/>
      <c r="N34" s="47"/>
      <c r="O34" s="9">
        <v>24</v>
      </c>
      <c r="P34" s="9">
        <v>34</v>
      </c>
      <c r="Q34" s="9">
        <v>20</v>
      </c>
      <c r="R34" s="9">
        <v>42</v>
      </c>
      <c r="S34" s="9">
        <v>30</v>
      </c>
      <c r="T34" s="9">
        <v>26</v>
      </c>
    </row>
    <row r="35" spans="1:20" ht="25.5" customHeight="1" thickBot="1" x14ac:dyDescent="0.3">
      <c r="A35" s="4" t="s">
        <v>30</v>
      </c>
      <c r="B35" s="39" t="s">
        <v>129</v>
      </c>
      <c r="C35" s="92" t="s">
        <v>142</v>
      </c>
      <c r="D35" s="93"/>
      <c r="E35" s="3">
        <v>68</v>
      </c>
      <c r="F35" s="3">
        <v>4</v>
      </c>
      <c r="G35" s="3">
        <v>64</v>
      </c>
      <c r="H35" s="3">
        <v>40</v>
      </c>
      <c r="I35" s="3">
        <v>24</v>
      </c>
      <c r="J35" s="3"/>
      <c r="K35" s="3"/>
      <c r="L35" s="3"/>
      <c r="M35" s="3"/>
      <c r="N35" s="3"/>
      <c r="O35" s="3">
        <v>0</v>
      </c>
      <c r="P35" s="3">
        <v>0</v>
      </c>
      <c r="Q35" s="3">
        <v>0</v>
      </c>
      <c r="R35" s="3">
        <v>38</v>
      </c>
      <c r="S35" s="3">
        <v>30</v>
      </c>
      <c r="T35" s="3">
        <v>0</v>
      </c>
    </row>
    <row r="36" spans="1:20" ht="25.5" customHeight="1" thickBot="1" x14ac:dyDescent="0.3">
      <c r="A36" s="4" t="s">
        <v>136</v>
      </c>
      <c r="B36" s="39" t="s">
        <v>137</v>
      </c>
      <c r="C36" s="92" t="s">
        <v>163</v>
      </c>
      <c r="D36" s="93"/>
      <c r="E36" s="3">
        <v>64</v>
      </c>
      <c r="F36" s="3">
        <v>6</v>
      </c>
      <c r="G36" s="3">
        <v>58</v>
      </c>
      <c r="H36" s="3">
        <v>38</v>
      </c>
      <c r="I36" s="3">
        <v>20</v>
      </c>
      <c r="J36" s="3"/>
      <c r="K36" s="3"/>
      <c r="L36" s="3"/>
      <c r="M36" s="3"/>
      <c r="N36" s="3"/>
      <c r="O36" s="3">
        <v>64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</row>
    <row r="37" spans="1:20" ht="36" customHeight="1" thickBot="1" x14ac:dyDescent="0.3">
      <c r="A37" s="29" t="s">
        <v>31</v>
      </c>
      <c r="B37" s="35" t="s">
        <v>194</v>
      </c>
      <c r="C37" s="97" t="s">
        <v>138</v>
      </c>
      <c r="D37" s="98"/>
      <c r="E37" s="28">
        <f>SUM(E38)</f>
        <v>144</v>
      </c>
      <c r="F37" s="28">
        <f t="shared" ref="F37:N37" si="9">SUM(F38)</f>
        <v>10</v>
      </c>
      <c r="G37" s="28">
        <f t="shared" si="9"/>
        <v>134</v>
      </c>
      <c r="H37" s="28">
        <f t="shared" si="9"/>
        <v>10</v>
      </c>
      <c r="I37" s="28">
        <f t="shared" si="9"/>
        <v>124</v>
      </c>
      <c r="J37" s="28">
        <f t="shared" si="9"/>
        <v>0</v>
      </c>
      <c r="K37" s="28">
        <f t="shared" si="9"/>
        <v>0</v>
      </c>
      <c r="L37" s="28">
        <f t="shared" si="9"/>
        <v>0</v>
      </c>
      <c r="M37" s="28">
        <f t="shared" si="9"/>
        <v>0</v>
      </c>
      <c r="N37" s="28">
        <f t="shared" si="9"/>
        <v>0</v>
      </c>
      <c r="O37" s="28">
        <f t="shared" ref="O37" si="10">SUM(O38)</f>
        <v>0</v>
      </c>
      <c r="P37" s="28">
        <f t="shared" ref="P37" si="11">SUM(P38)</f>
        <v>36</v>
      </c>
      <c r="Q37" s="28">
        <f t="shared" ref="Q37" si="12">SUM(Q38)</f>
        <v>26</v>
      </c>
      <c r="R37" s="28">
        <f t="shared" ref="R37" si="13">SUM(R38)</f>
        <v>36</v>
      </c>
      <c r="S37" s="28">
        <f t="shared" ref="S37" si="14">SUM(S38)</f>
        <v>28</v>
      </c>
      <c r="T37" s="28">
        <f t="shared" ref="T37" si="15">SUM(T38)</f>
        <v>18</v>
      </c>
    </row>
    <row r="38" spans="1:20" ht="55.5" customHeight="1" thickBot="1" x14ac:dyDescent="0.3">
      <c r="A38" s="4" t="s">
        <v>32</v>
      </c>
      <c r="B38" s="39" t="s">
        <v>139</v>
      </c>
      <c r="C38" s="92" t="s">
        <v>28</v>
      </c>
      <c r="D38" s="93"/>
      <c r="E38" s="9">
        <v>144</v>
      </c>
      <c r="F38" s="3">
        <v>10</v>
      </c>
      <c r="G38" s="3">
        <v>134</v>
      </c>
      <c r="H38" s="3">
        <v>10</v>
      </c>
      <c r="I38" s="3">
        <v>124</v>
      </c>
      <c r="J38" s="3"/>
      <c r="K38" s="3"/>
      <c r="L38" s="3"/>
      <c r="M38" s="3"/>
      <c r="N38" s="3"/>
      <c r="O38" s="9">
        <v>0</v>
      </c>
      <c r="P38" s="9">
        <v>36</v>
      </c>
      <c r="Q38" s="9">
        <v>26</v>
      </c>
      <c r="R38" s="9">
        <v>36</v>
      </c>
      <c r="S38" s="3">
        <v>28</v>
      </c>
      <c r="T38" s="3">
        <v>18</v>
      </c>
    </row>
    <row r="39" spans="1:20" ht="39" customHeight="1" thickBot="1" x14ac:dyDescent="0.3">
      <c r="A39" s="25" t="s">
        <v>33</v>
      </c>
      <c r="B39" s="40" t="s">
        <v>195</v>
      </c>
      <c r="C39" s="113" t="s">
        <v>214</v>
      </c>
      <c r="D39" s="114"/>
      <c r="E39" s="51">
        <f t="shared" ref="E39:N39" si="16">SUM(E40,E54)</f>
        <v>3228</v>
      </c>
      <c r="F39" s="51">
        <f t="shared" si="16"/>
        <v>140</v>
      </c>
      <c r="G39" s="51">
        <f t="shared" si="16"/>
        <v>2188</v>
      </c>
      <c r="H39" s="51">
        <f t="shared" si="16"/>
        <v>1093</v>
      </c>
      <c r="I39" s="51">
        <f t="shared" si="16"/>
        <v>1047</v>
      </c>
      <c r="J39" s="51">
        <f t="shared" si="16"/>
        <v>48</v>
      </c>
      <c r="K39" s="51">
        <f t="shared" si="16"/>
        <v>900</v>
      </c>
      <c r="L39" s="51">
        <f t="shared" si="16"/>
        <v>0</v>
      </c>
      <c r="M39" s="51">
        <f t="shared" si="16"/>
        <v>0</v>
      </c>
      <c r="N39" s="51">
        <f t="shared" si="16"/>
        <v>0</v>
      </c>
      <c r="O39" s="51">
        <f t="shared" ref="O39:T39" si="17">SUM(O40,O54)</f>
        <v>284</v>
      </c>
      <c r="P39" s="51">
        <f t="shared" si="17"/>
        <v>536</v>
      </c>
      <c r="Q39" s="51">
        <f t="shared" si="17"/>
        <v>380</v>
      </c>
      <c r="R39" s="51">
        <f t="shared" si="17"/>
        <v>494</v>
      </c>
      <c r="S39" s="51">
        <f t="shared" si="17"/>
        <v>386</v>
      </c>
      <c r="T39" s="51">
        <f t="shared" si="17"/>
        <v>248</v>
      </c>
    </row>
    <row r="40" spans="1:20" ht="24.75" customHeight="1" thickBot="1" x14ac:dyDescent="0.3">
      <c r="A40" s="29" t="s">
        <v>34</v>
      </c>
      <c r="B40" s="41" t="s">
        <v>144</v>
      </c>
      <c r="C40" s="97" t="s">
        <v>191</v>
      </c>
      <c r="D40" s="98"/>
      <c r="E40" s="28">
        <f t="shared" ref="E40:T40" si="18">SUM(E41:E53)</f>
        <v>1136</v>
      </c>
      <c r="F40" s="28">
        <f t="shared" si="18"/>
        <v>80</v>
      </c>
      <c r="G40" s="28">
        <f t="shared" si="18"/>
        <v>1056</v>
      </c>
      <c r="H40" s="28">
        <f t="shared" si="18"/>
        <v>540</v>
      </c>
      <c r="I40" s="28">
        <f t="shared" si="18"/>
        <v>516</v>
      </c>
      <c r="J40" s="28">
        <f t="shared" si="18"/>
        <v>0</v>
      </c>
      <c r="K40" s="28">
        <f t="shared" si="18"/>
        <v>0</v>
      </c>
      <c r="L40" s="28">
        <f t="shared" si="18"/>
        <v>0</v>
      </c>
      <c r="M40" s="28">
        <f t="shared" si="18"/>
        <v>0</v>
      </c>
      <c r="N40" s="28">
        <f t="shared" si="18"/>
        <v>0</v>
      </c>
      <c r="O40" s="28">
        <f t="shared" si="18"/>
        <v>118</v>
      </c>
      <c r="P40" s="28">
        <f t="shared" si="18"/>
        <v>244</v>
      </c>
      <c r="Q40" s="28">
        <f t="shared" si="18"/>
        <v>232</v>
      </c>
      <c r="R40" s="28">
        <f t="shared" si="18"/>
        <v>254</v>
      </c>
      <c r="S40" s="28">
        <f t="shared" si="18"/>
        <v>194</v>
      </c>
      <c r="T40" s="28">
        <f t="shared" si="18"/>
        <v>94</v>
      </c>
    </row>
    <row r="41" spans="1:20" ht="38.25" customHeight="1" thickBot="1" x14ac:dyDescent="0.3">
      <c r="A41" s="4" t="s">
        <v>35</v>
      </c>
      <c r="B41" s="39" t="s">
        <v>198</v>
      </c>
      <c r="C41" s="92" t="s">
        <v>187</v>
      </c>
      <c r="D41" s="93"/>
      <c r="E41" s="37">
        <v>100</v>
      </c>
      <c r="F41" s="37">
        <v>10</v>
      </c>
      <c r="G41" s="3">
        <v>90</v>
      </c>
      <c r="H41" s="3">
        <v>54</v>
      </c>
      <c r="I41" s="3">
        <v>36</v>
      </c>
      <c r="J41" s="3"/>
      <c r="K41" s="3"/>
      <c r="L41" s="43"/>
      <c r="M41" s="3"/>
      <c r="N41" s="3"/>
      <c r="O41" s="3">
        <v>0</v>
      </c>
      <c r="P41" s="3">
        <v>0</v>
      </c>
      <c r="Q41" s="9">
        <v>30</v>
      </c>
      <c r="R41" s="9">
        <v>70</v>
      </c>
      <c r="S41" s="9">
        <v>0</v>
      </c>
      <c r="T41" s="9">
        <v>0</v>
      </c>
    </row>
    <row r="42" spans="1:20" ht="22.5" customHeight="1" thickBot="1" x14ac:dyDescent="0.3">
      <c r="A42" s="4" t="s">
        <v>36</v>
      </c>
      <c r="B42" s="39" t="s">
        <v>145</v>
      </c>
      <c r="C42" s="92" t="s">
        <v>107</v>
      </c>
      <c r="D42" s="93"/>
      <c r="E42" s="37">
        <v>76</v>
      </c>
      <c r="F42" s="37">
        <v>8</v>
      </c>
      <c r="G42" s="3">
        <v>68</v>
      </c>
      <c r="H42" s="3">
        <v>40</v>
      </c>
      <c r="I42" s="3">
        <v>28</v>
      </c>
      <c r="J42" s="3"/>
      <c r="K42" s="3"/>
      <c r="L42" s="3"/>
      <c r="M42" s="3"/>
      <c r="N42" s="3"/>
      <c r="O42" s="3">
        <v>0</v>
      </c>
      <c r="P42" s="3">
        <v>0</v>
      </c>
      <c r="Q42" s="3">
        <v>0</v>
      </c>
      <c r="R42" s="3">
        <v>0</v>
      </c>
      <c r="S42" s="9">
        <v>22</v>
      </c>
      <c r="T42" s="9">
        <v>54</v>
      </c>
    </row>
    <row r="43" spans="1:20" ht="38.25" customHeight="1" thickBot="1" x14ac:dyDescent="0.3">
      <c r="A43" s="4" t="s">
        <v>37</v>
      </c>
      <c r="B43" s="39" t="s">
        <v>146</v>
      </c>
      <c r="C43" s="92" t="s">
        <v>142</v>
      </c>
      <c r="D43" s="93"/>
      <c r="E43" s="37">
        <v>58</v>
      </c>
      <c r="F43" s="37">
        <v>6</v>
      </c>
      <c r="G43" s="3">
        <v>52</v>
      </c>
      <c r="H43" s="3">
        <v>28</v>
      </c>
      <c r="I43" s="3">
        <v>24</v>
      </c>
      <c r="J43" s="3"/>
      <c r="K43" s="3"/>
      <c r="L43" s="3"/>
      <c r="M43" s="3"/>
      <c r="N43" s="3"/>
      <c r="O43" s="3">
        <v>0</v>
      </c>
      <c r="P43" s="3">
        <v>0</v>
      </c>
      <c r="Q43" s="9">
        <v>0</v>
      </c>
      <c r="R43" s="9">
        <v>0</v>
      </c>
      <c r="S43" s="9">
        <v>58</v>
      </c>
      <c r="T43" s="9">
        <v>0</v>
      </c>
    </row>
    <row r="44" spans="1:20" ht="33" customHeight="1" thickBot="1" x14ac:dyDescent="0.3">
      <c r="A44" s="4" t="s">
        <v>38</v>
      </c>
      <c r="B44" s="39" t="s">
        <v>147</v>
      </c>
      <c r="C44" s="92" t="s">
        <v>166</v>
      </c>
      <c r="D44" s="93"/>
      <c r="E44" s="37">
        <v>102</v>
      </c>
      <c r="F44" s="37">
        <v>10</v>
      </c>
      <c r="G44" s="3">
        <v>92</v>
      </c>
      <c r="H44" s="3">
        <v>56</v>
      </c>
      <c r="I44" s="3">
        <v>36</v>
      </c>
      <c r="J44" s="3"/>
      <c r="K44" s="3"/>
      <c r="L44" s="3"/>
      <c r="M44" s="3"/>
      <c r="N44" s="3"/>
      <c r="O44" s="3">
        <v>0</v>
      </c>
      <c r="P44" s="3">
        <v>0</v>
      </c>
      <c r="Q44" s="9">
        <v>0</v>
      </c>
      <c r="R44" s="9">
        <v>50</v>
      </c>
      <c r="S44" s="9">
        <v>52</v>
      </c>
      <c r="T44" s="9">
        <v>0</v>
      </c>
    </row>
    <row r="45" spans="1:20" ht="39.75" customHeight="1" thickBot="1" x14ac:dyDescent="0.3">
      <c r="A45" s="4" t="s">
        <v>39</v>
      </c>
      <c r="B45" s="39" t="s">
        <v>148</v>
      </c>
      <c r="C45" s="92" t="s">
        <v>167</v>
      </c>
      <c r="D45" s="93"/>
      <c r="E45" s="37">
        <v>48</v>
      </c>
      <c r="F45" s="37">
        <v>4</v>
      </c>
      <c r="G45" s="3">
        <v>44</v>
      </c>
      <c r="H45" s="3">
        <v>34</v>
      </c>
      <c r="I45" s="3">
        <v>10</v>
      </c>
      <c r="J45" s="3"/>
      <c r="K45" s="3"/>
      <c r="L45" s="3"/>
      <c r="M45" s="3"/>
      <c r="N45" s="3"/>
      <c r="O45" s="9">
        <v>0</v>
      </c>
      <c r="P45" s="9">
        <v>48</v>
      </c>
      <c r="Q45" s="3">
        <v>0</v>
      </c>
      <c r="R45" s="3">
        <v>0</v>
      </c>
      <c r="S45" s="9">
        <v>0</v>
      </c>
      <c r="T45" s="9">
        <v>0</v>
      </c>
    </row>
    <row r="46" spans="1:20" ht="26.25" customHeight="1" thickBot="1" x14ac:dyDescent="0.3">
      <c r="A46" s="4" t="s">
        <v>40</v>
      </c>
      <c r="B46" s="39" t="s">
        <v>149</v>
      </c>
      <c r="C46" s="92" t="s">
        <v>166</v>
      </c>
      <c r="D46" s="93"/>
      <c r="E46" s="37">
        <v>264</v>
      </c>
      <c r="F46" s="37">
        <v>10</v>
      </c>
      <c r="G46" s="3">
        <v>254</v>
      </c>
      <c r="H46" s="3">
        <v>0</v>
      </c>
      <c r="I46" s="3">
        <v>254</v>
      </c>
      <c r="J46" s="3"/>
      <c r="K46" s="3"/>
      <c r="L46" s="3"/>
      <c r="M46" s="3"/>
      <c r="N46" s="3"/>
      <c r="O46" s="9">
        <v>24</v>
      </c>
      <c r="P46" s="9">
        <v>60</v>
      </c>
      <c r="Q46" s="9">
        <v>52</v>
      </c>
      <c r="R46" s="9">
        <v>66</v>
      </c>
      <c r="S46" s="9">
        <v>62</v>
      </c>
      <c r="T46" s="9">
        <v>0</v>
      </c>
    </row>
    <row r="47" spans="1:20" ht="34.5" customHeight="1" thickBot="1" x14ac:dyDescent="0.3">
      <c r="A47" s="4" t="s">
        <v>41</v>
      </c>
      <c r="B47" s="39" t="s">
        <v>150</v>
      </c>
      <c r="C47" s="92" t="s">
        <v>171</v>
      </c>
      <c r="D47" s="93"/>
      <c r="E47" s="37">
        <v>56</v>
      </c>
      <c r="F47" s="37">
        <v>4</v>
      </c>
      <c r="G47" s="3">
        <v>52</v>
      </c>
      <c r="H47" s="3">
        <v>38</v>
      </c>
      <c r="I47" s="3">
        <v>14</v>
      </c>
      <c r="J47" s="3"/>
      <c r="K47" s="3"/>
      <c r="L47" s="3"/>
      <c r="M47" s="3"/>
      <c r="N47" s="3"/>
      <c r="O47" s="3">
        <v>0</v>
      </c>
      <c r="P47" s="3">
        <v>0</v>
      </c>
      <c r="Q47" s="3">
        <v>56</v>
      </c>
      <c r="R47" s="3">
        <v>0</v>
      </c>
      <c r="S47" s="9">
        <v>0</v>
      </c>
      <c r="T47" s="9">
        <v>0</v>
      </c>
    </row>
    <row r="48" spans="1:20" ht="23.25" customHeight="1" thickBot="1" x14ac:dyDescent="0.3">
      <c r="A48" s="4" t="s">
        <v>42</v>
      </c>
      <c r="B48" s="39" t="s">
        <v>44</v>
      </c>
      <c r="C48" s="92" t="s">
        <v>165</v>
      </c>
      <c r="D48" s="93"/>
      <c r="E48" s="37">
        <v>68</v>
      </c>
      <c r="F48" s="37">
        <v>4</v>
      </c>
      <c r="G48" s="3">
        <v>64</v>
      </c>
      <c r="H48" s="3">
        <v>16</v>
      </c>
      <c r="I48" s="3">
        <v>48</v>
      </c>
      <c r="J48" s="3"/>
      <c r="K48" s="3"/>
      <c r="L48" s="3"/>
      <c r="M48" s="3"/>
      <c r="N48" s="3"/>
      <c r="O48" s="3">
        <v>0</v>
      </c>
      <c r="P48" s="3">
        <v>0</v>
      </c>
      <c r="Q48" s="3">
        <v>0</v>
      </c>
      <c r="R48" s="3">
        <v>68</v>
      </c>
      <c r="S48" s="9">
        <v>0</v>
      </c>
      <c r="T48" s="9">
        <v>0</v>
      </c>
    </row>
    <row r="49" spans="1:20" ht="22.5" customHeight="1" thickBot="1" x14ac:dyDescent="0.3">
      <c r="A49" s="4" t="s">
        <v>43</v>
      </c>
      <c r="B49" s="39" t="s">
        <v>174</v>
      </c>
      <c r="C49" s="92" t="s">
        <v>164</v>
      </c>
      <c r="D49" s="93"/>
      <c r="E49" s="37">
        <v>60</v>
      </c>
      <c r="F49" s="37">
        <v>4</v>
      </c>
      <c r="G49" s="3">
        <v>56</v>
      </c>
      <c r="H49" s="3">
        <v>52</v>
      </c>
      <c r="I49" s="3">
        <v>4</v>
      </c>
      <c r="J49" s="3"/>
      <c r="K49" s="3"/>
      <c r="L49" s="3"/>
      <c r="M49" s="3"/>
      <c r="N49" s="3"/>
      <c r="O49" s="9">
        <v>0</v>
      </c>
      <c r="P49" s="9">
        <v>60</v>
      </c>
      <c r="Q49" s="3">
        <v>0</v>
      </c>
      <c r="R49" s="3">
        <v>0</v>
      </c>
      <c r="S49" s="9">
        <v>0</v>
      </c>
      <c r="T49" s="9">
        <v>0</v>
      </c>
    </row>
    <row r="50" spans="1:20" ht="21" customHeight="1" thickBot="1" x14ac:dyDescent="0.3">
      <c r="A50" s="4" t="s">
        <v>45</v>
      </c>
      <c r="B50" s="39" t="s">
        <v>140</v>
      </c>
      <c r="C50" s="92" t="s">
        <v>169</v>
      </c>
      <c r="D50" s="93"/>
      <c r="E50" s="37">
        <v>42</v>
      </c>
      <c r="F50" s="37">
        <v>2</v>
      </c>
      <c r="G50" s="3">
        <v>40</v>
      </c>
      <c r="H50" s="3">
        <v>28</v>
      </c>
      <c r="I50" s="3">
        <v>12</v>
      </c>
      <c r="J50" s="3"/>
      <c r="K50" s="3"/>
      <c r="L50" s="3"/>
      <c r="M50" s="3"/>
      <c r="N50" s="3"/>
      <c r="O50" s="9">
        <v>42</v>
      </c>
      <c r="P50" s="9">
        <v>0</v>
      </c>
      <c r="Q50" s="3">
        <v>0</v>
      </c>
      <c r="R50" s="3">
        <v>0</v>
      </c>
      <c r="S50" s="9">
        <v>0</v>
      </c>
      <c r="T50" s="9">
        <v>0</v>
      </c>
    </row>
    <row r="51" spans="1:20" ht="23.25" customHeight="1" thickBot="1" x14ac:dyDescent="0.3">
      <c r="A51" s="4" t="s">
        <v>81</v>
      </c>
      <c r="B51" s="39" t="s">
        <v>176</v>
      </c>
      <c r="C51" s="92" t="s">
        <v>182</v>
      </c>
      <c r="D51" s="93"/>
      <c r="E51" s="37">
        <v>170</v>
      </c>
      <c r="F51" s="37">
        <v>10</v>
      </c>
      <c r="G51" s="3">
        <v>160</v>
      </c>
      <c r="H51" s="3">
        <v>144</v>
      </c>
      <c r="I51" s="3">
        <v>16</v>
      </c>
      <c r="J51" s="3"/>
      <c r="K51" s="3"/>
      <c r="L51" s="3"/>
      <c r="M51" s="3"/>
      <c r="N51" s="3"/>
      <c r="O51" s="3">
        <v>0</v>
      </c>
      <c r="P51" s="3">
        <v>76</v>
      </c>
      <c r="Q51" s="9">
        <v>94</v>
      </c>
      <c r="R51" s="9">
        <v>0</v>
      </c>
      <c r="S51" s="9">
        <v>0</v>
      </c>
      <c r="T51" s="9">
        <v>0</v>
      </c>
    </row>
    <row r="52" spans="1:20" ht="38.25" customHeight="1" thickBot="1" x14ac:dyDescent="0.3">
      <c r="A52" s="4" t="s">
        <v>141</v>
      </c>
      <c r="B52" s="39" t="s">
        <v>168</v>
      </c>
      <c r="C52" s="92" t="s">
        <v>169</v>
      </c>
      <c r="D52" s="93"/>
      <c r="E52" s="37">
        <v>52</v>
      </c>
      <c r="F52" s="37">
        <v>4</v>
      </c>
      <c r="G52" s="3">
        <v>48</v>
      </c>
      <c r="H52" s="3">
        <v>32</v>
      </c>
      <c r="I52" s="3">
        <v>16</v>
      </c>
      <c r="J52" s="3"/>
      <c r="K52" s="3"/>
      <c r="L52" s="3"/>
      <c r="M52" s="3"/>
      <c r="N52" s="3"/>
      <c r="O52" s="22">
        <v>52</v>
      </c>
      <c r="P52" s="22">
        <v>0</v>
      </c>
      <c r="Q52" s="22">
        <v>0</v>
      </c>
      <c r="R52" s="22">
        <v>0</v>
      </c>
      <c r="S52" s="9">
        <v>0</v>
      </c>
      <c r="T52" s="9">
        <v>0</v>
      </c>
    </row>
    <row r="53" spans="1:20" ht="52.5" customHeight="1" thickBot="1" x14ac:dyDescent="0.3">
      <c r="A53" s="4" t="s">
        <v>82</v>
      </c>
      <c r="B53" s="39" t="s">
        <v>162</v>
      </c>
      <c r="C53" s="92" t="s">
        <v>28</v>
      </c>
      <c r="D53" s="93"/>
      <c r="E53" s="52">
        <v>40</v>
      </c>
      <c r="F53" s="52">
        <v>4</v>
      </c>
      <c r="G53" s="22">
        <v>36</v>
      </c>
      <c r="H53" s="22">
        <v>18</v>
      </c>
      <c r="I53" s="22">
        <v>18</v>
      </c>
      <c r="J53" s="22"/>
      <c r="K53" s="22"/>
      <c r="L53" s="22"/>
      <c r="M53" s="22"/>
      <c r="N53" s="22"/>
      <c r="O53" s="22">
        <v>0</v>
      </c>
      <c r="P53" s="22">
        <v>0</v>
      </c>
      <c r="Q53" s="22">
        <v>0</v>
      </c>
      <c r="R53" s="22">
        <v>0</v>
      </c>
      <c r="S53" s="81">
        <v>0</v>
      </c>
      <c r="T53" s="81">
        <v>40</v>
      </c>
    </row>
    <row r="54" spans="1:20" ht="38.25" customHeight="1" thickBot="1" x14ac:dyDescent="0.3">
      <c r="A54" s="25" t="s">
        <v>46</v>
      </c>
      <c r="B54" s="62" t="s">
        <v>196</v>
      </c>
      <c r="C54" s="90" t="s">
        <v>219</v>
      </c>
      <c r="D54" s="91"/>
      <c r="E54" s="25">
        <f>E55+E61+E66+E71+E76+E80</f>
        <v>2092</v>
      </c>
      <c r="F54" s="25">
        <f t="shared" ref="F54:T54" si="19">SUM(F55,F61,F66,F71,F76,F80)</f>
        <v>60</v>
      </c>
      <c r="G54" s="25">
        <f t="shared" si="19"/>
        <v>1132</v>
      </c>
      <c r="H54" s="25">
        <f t="shared" si="19"/>
        <v>553</v>
      </c>
      <c r="I54" s="25">
        <f t="shared" si="19"/>
        <v>531</v>
      </c>
      <c r="J54" s="25">
        <f t="shared" si="19"/>
        <v>48</v>
      </c>
      <c r="K54" s="25">
        <f t="shared" si="19"/>
        <v>900</v>
      </c>
      <c r="L54" s="25">
        <f t="shared" si="19"/>
        <v>0</v>
      </c>
      <c r="M54" s="25">
        <f t="shared" si="19"/>
        <v>0</v>
      </c>
      <c r="N54" s="25">
        <f t="shared" si="19"/>
        <v>0</v>
      </c>
      <c r="O54" s="25">
        <f t="shared" si="19"/>
        <v>166</v>
      </c>
      <c r="P54" s="25">
        <f t="shared" si="19"/>
        <v>292</v>
      </c>
      <c r="Q54" s="25">
        <f t="shared" si="19"/>
        <v>148</v>
      </c>
      <c r="R54" s="25">
        <f t="shared" si="19"/>
        <v>240</v>
      </c>
      <c r="S54" s="25">
        <f t="shared" si="19"/>
        <v>192</v>
      </c>
      <c r="T54" s="25">
        <f t="shared" si="19"/>
        <v>154</v>
      </c>
    </row>
    <row r="55" spans="1:20" ht="57" customHeight="1" thickBot="1" x14ac:dyDescent="0.3">
      <c r="A55" s="55" t="s">
        <v>47</v>
      </c>
      <c r="B55" s="56" t="s">
        <v>161</v>
      </c>
      <c r="C55" s="105" t="s">
        <v>170</v>
      </c>
      <c r="D55" s="106"/>
      <c r="E55" s="57">
        <f>SUM(E56:E60)</f>
        <v>370</v>
      </c>
      <c r="F55" s="57">
        <f t="shared" ref="F55:N55" si="20">SUM(F56:F60)</f>
        <v>12</v>
      </c>
      <c r="G55" s="57">
        <f t="shared" si="20"/>
        <v>214</v>
      </c>
      <c r="H55" s="57">
        <f t="shared" si="20"/>
        <v>89</v>
      </c>
      <c r="I55" s="57">
        <f t="shared" si="20"/>
        <v>101</v>
      </c>
      <c r="J55" s="57">
        <f t="shared" si="20"/>
        <v>24</v>
      </c>
      <c r="K55" s="57">
        <f t="shared" si="20"/>
        <v>144</v>
      </c>
      <c r="L55" s="57">
        <f t="shared" si="20"/>
        <v>0</v>
      </c>
      <c r="M55" s="57">
        <f t="shared" si="20"/>
        <v>0</v>
      </c>
      <c r="N55" s="57">
        <f t="shared" si="20"/>
        <v>0</v>
      </c>
      <c r="O55" s="58">
        <f>SUM(O56:O57)</f>
        <v>0</v>
      </c>
      <c r="P55" s="58">
        <f>SUM(P56:P58)</f>
        <v>78</v>
      </c>
      <c r="Q55" s="58">
        <f t="shared" ref="Q55:T55" si="21">SUM(Q56:Q58)</f>
        <v>148</v>
      </c>
      <c r="R55" s="58">
        <f t="shared" si="21"/>
        <v>0</v>
      </c>
      <c r="S55" s="58">
        <f t="shared" si="21"/>
        <v>0</v>
      </c>
      <c r="T55" s="58">
        <f t="shared" si="21"/>
        <v>0</v>
      </c>
    </row>
    <row r="56" spans="1:20" ht="46.5" customHeight="1" thickBot="1" x14ac:dyDescent="0.3">
      <c r="A56" s="9" t="s">
        <v>48</v>
      </c>
      <c r="B56" s="39" t="s">
        <v>161</v>
      </c>
      <c r="C56" s="86" t="s">
        <v>171</v>
      </c>
      <c r="D56" s="87"/>
      <c r="E56" s="37">
        <v>150</v>
      </c>
      <c r="F56" s="37">
        <v>10</v>
      </c>
      <c r="G56" s="3">
        <v>140</v>
      </c>
      <c r="H56" s="3">
        <v>66</v>
      </c>
      <c r="I56" s="3">
        <v>50</v>
      </c>
      <c r="J56" s="3">
        <v>24</v>
      </c>
      <c r="K56" s="12"/>
      <c r="L56" s="3"/>
      <c r="M56" s="3"/>
      <c r="N56" s="3"/>
      <c r="O56" s="3">
        <v>0</v>
      </c>
      <c r="P56" s="3">
        <v>40</v>
      </c>
      <c r="Q56" s="3">
        <v>110</v>
      </c>
      <c r="R56" s="3">
        <v>0</v>
      </c>
      <c r="S56" s="12">
        <v>0</v>
      </c>
      <c r="T56" s="12">
        <v>0</v>
      </c>
    </row>
    <row r="57" spans="1:20" ht="49.5" customHeight="1" thickBot="1" x14ac:dyDescent="0.3">
      <c r="A57" s="4" t="s">
        <v>151</v>
      </c>
      <c r="B57" s="39" t="s">
        <v>152</v>
      </c>
      <c r="C57" s="109"/>
      <c r="D57" s="110"/>
      <c r="E57" s="38">
        <v>40</v>
      </c>
      <c r="F57" s="38">
        <v>2</v>
      </c>
      <c r="G57" s="8">
        <v>38</v>
      </c>
      <c r="H57" s="8">
        <v>0</v>
      </c>
      <c r="I57" s="8">
        <v>38</v>
      </c>
      <c r="J57" s="8"/>
      <c r="K57" s="8"/>
      <c r="L57" s="8"/>
      <c r="M57" s="8"/>
      <c r="N57" s="8"/>
      <c r="O57" s="8">
        <v>0</v>
      </c>
      <c r="P57" s="8">
        <v>20</v>
      </c>
      <c r="Q57" s="8">
        <v>20</v>
      </c>
      <c r="R57" s="8">
        <v>0</v>
      </c>
      <c r="S57" s="80">
        <v>0</v>
      </c>
      <c r="T57" s="80">
        <v>0</v>
      </c>
    </row>
    <row r="58" spans="1:20" ht="49.5" customHeight="1" thickBot="1" x14ac:dyDescent="0.3">
      <c r="A58" s="4" t="s">
        <v>218</v>
      </c>
      <c r="B58" s="39" t="s">
        <v>215</v>
      </c>
      <c r="C58" s="88"/>
      <c r="D58" s="89"/>
      <c r="E58" s="9">
        <v>36</v>
      </c>
      <c r="F58" s="22"/>
      <c r="G58" s="22">
        <v>36</v>
      </c>
      <c r="H58" s="22">
        <v>23</v>
      </c>
      <c r="I58" s="22">
        <v>13</v>
      </c>
      <c r="J58" s="22"/>
      <c r="K58" s="22"/>
      <c r="L58" s="22"/>
      <c r="M58" s="22"/>
      <c r="N58" s="22"/>
      <c r="O58" s="22">
        <v>0</v>
      </c>
      <c r="P58" s="22">
        <v>18</v>
      </c>
      <c r="Q58" s="22">
        <v>18</v>
      </c>
      <c r="R58" s="22">
        <v>0</v>
      </c>
      <c r="S58" s="22">
        <v>0</v>
      </c>
      <c r="T58" s="22">
        <v>0</v>
      </c>
    </row>
    <row r="59" spans="1:20" ht="25.5" customHeight="1" thickBot="1" x14ac:dyDescent="0.3">
      <c r="A59" s="4" t="s">
        <v>130</v>
      </c>
      <c r="B59" s="39" t="s">
        <v>49</v>
      </c>
      <c r="C59" s="92" t="s">
        <v>171</v>
      </c>
      <c r="D59" s="93"/>
      <c r="E59" s="9">
        <v>36</v>
      </c>
      <c r="F59" s="12">
        <v>0</v>
      </c>
      <c r="G59" s="12">
        <v>0</v>
      </c>
      <c r="H59" s="12">
        <v>0</v>
      </c>
      <c r="I59" s="12">
        <v>0</v>
      </c>
      <c r="J59" s="12"/>
      <c r="K59" s="9">
        <v>36</v>
      </c>
      <c r="L59" s="9"/>
      <c r="M59" s="9"/>
      <c r="N59" s="45"/>
      <c r="O59" s="70">
        <v>0</v>
      </c>
      <c r="P59" s="71">
        <v>0</v>
      </c>
      <c r="Q59" s="71">
        <v>36</v>
      </c>
      <c r="R59" s="71">
        <v>0</v>
      </c>
      <c r="S59" s="71">
        <v>0</v>
      </c>
      <c r="T59" s="71">
        <v>0</v>
      </c>
    </row>
    <row r="60" spans="1:20" ht="26.25" customHeight="1" thickBot="1" x14ac:dyDescent="0.3">
      <c r="A60" s="4" t="s">
        <v>50</v>
      </c>
      <c r="B60" s="39" t="s">
        <v>51</v>
      </c>
      <c r="C60" s="92" t="s">
        <v>171</v>
      </c>
      <c r="D60" s="93"/>
      <c r="E60" s="9">
        <v>108</v>
      </c>
      <c r="F60" s="12">
        <v>0</v>
      </c>
      <c r="G60" s="12">
        <v>0</v>
      </c>
      <c r="H60" s="12">
        <v>0</v>
      </c>
      <c r="I60" s="12">
        <v>0</v>
      </c>
      <c r="J60" s="12"/>
      <c r="K60" s="9">
        <v>108</v>
      </c>
      <c r="L60" s="9"/>
      <c r="M60" s="12"/>
      <c r="N60" s="44"/>
      <c r="O60" s="72">
        <v>0</v>
      </c>
      <c r="P60" s="72">
        <v>0</v>
      </c>
      <c r="Q60" s="72">
        <v>108</v>
      </c>
      <c r="R60" s="72">
        <v>0</v>
      </c>
      <c r="S60" s="72">
        <v>0</v>
      </c>
      <c r="T60" s="73">
        <v>0</v>
      </c>
    </row>
    <row r="61" spans="1:20" ht="40.5" customHeight="1" thickBot="1" x14ac:dyDescent="0.3">
      <c r="A61" s="55" t="s">
        <v>52</v>
      </c>
      <c r="B61" s="64" t="s">
        <v>197</v>
      </c>
      <c r="C61" s="105" t="s">
        <v>172</v>
      </c>
      <c r="D61" s="106"/>
      <c r="E61" s="60">
        <f>SUM(E62:E65)</f>
        <v>330</v>
      </c>
      <c r="F61" s="60">
        <f t="shared" ref="F61:N61" si="22">SUM(F62:F65)</f>
        <v>12</v>
      </c>
      <c r="G61" s="60">
        <f t="shared" si="22"/>
        <v>174</v>
      </c>
      <c r="H61" s="60">
        <f t="shared" si="22"/>
        <v>82</v>
      </c>
      <c r="I61" s="60">
        <f t="shared" si="22"/>
        <v>92</v>
      </c>
      <c r="J61" s="60">
        <f t="shared" si="22"/>
        <v>0</v>
      </c>
      <c r="K61" s="60">
        <f t="shared" si="22"/>
        <v>144</v>
      </c>
      <c r="L61" s="60">
        <f t="shared" si="22"/>
        <v>0</v>
      </c>
      <c r="M61" s="60">
        <f t="shared" si="22"/>
        <v>0</v>
      </c>
      <c r="N61" s="60">
        <f t="shared" si="22"/>
        <v>0</v>
      </c>
      <c r="O61" s="60">
        <f>SUM(O62:O63)</f>
        <v>0</v>
      </c>
      <c r="P61" s="60">
        <f t="shared" ref="P61:T61" si="23">SUM(P62:P63)</f>
        <v>0</v>
      </c>
      <c r="Q61" s="60">
        <f t="shared" si="23"/>
        <v>0</v>
      </c>
      <c r="R61" s="60">
        <f t="shared" si="23"/>
        <v>118</v>
      </c>
      <c r="S61" s="60">
        <f t="shared" si="23"/>
        <v>68</v>
      </c>
      <c r="T61" s="60">
        <f t="shared" si="23"/>
        <v>0</v>
      </c>
    </row>
    <row r="62" spans="1:20" ht="39.75" customHeight="1" thickBot="1" x14ac:dyDescent="0.3">
      <c r="A62" s="4" t="s">
        <v>53</v>
      </c>
      <c r="B62" s="63" t="s">
        <v>197</v>
      </c>
      <c r="C62" s="92" t="s">
        <v>142</v>
      </c>
      <c r="D62" s="93"/>
      <c r="E62" s="22">
        <v>146</v>
      </c>
      <c r="F62" s="22">
        <v>10</v>
      </c>
      <c r="G62" s="22">
        <v>136</v>
      </c>
      <c r="H62" s="22">
        <v>82</v>
      </c>
      <c r="I62" s="22">
        <v>54</v>
      </c>
      <c r="J62" s="22"/>
      <c r="K62" s="22"/>
      <c r="L62" s="22"/>
      <c r="M62" s="22"/>
      <c r="N62" s="22"/>
      <c r="O62" s="22">
        <v>0</v>
      </c>
      <c r="P62" s="22">
        <v>0</v>
      </c>
      <c r="Q62" s="22">
        <v>0</v>
      </c>
      <c r="R62" s="22">
        <v>98</v>
      </c>
      <c r="S62" s="9">
        <v>48</v>
      </c>
      <c r="T62" s="12">
        <v>0</v>
      </c>
    </row>
    <row r="63" spans="1:20" ht="34.5" customHeight="1" thickBot="1" x14ac:dyDescent="0.3">
      <c r="A63" s="4" t="s">
        <v>131</v>
      </c>
      <c r="B63" s="39" t="s">
        <v>153</v>
      </c>
      <c r="C63" s="92" t="s">
        <v>142</v>
      </c>
      <c r="D63" s="93"/>
      <c r="E63" s="8">
        <v>40</v>
      </c>
      <c r="F63" s="8">
        <v>2</v>
      </c>
      <c r="G63" s="8">
        <v>38</v>
      </c>
      <c r="H63" s="8">
        <v>0</v>
      </c>
      <c r="I63" s="8">
        <v>38</v>
      </c>
      <c r="J63" s="8"/>
      <c r="K63" s="8"/>
      <c r="L63" s="8"/>
      <c r="M63" s="8"/>
      <c r="N63" s="8"/>
      <c r="O63" s="42">
        <v>0</v>
      </c>
      <c r="P63" s="42">
        <v>0</v>
      </c>
      <c r="Q63" s="42">
        <v>0</v>
      </c>
      <c r="R63" s="42">
        <v>20</v>
      </c>
      <c r="S63" s="9">
        <v>20</v>
      </c>
      <c r="T63" s="12">
        <v>0</v>
      </c>
    </row>
    <row r="64" spans="1:20" ht="22.5" customHeight="1" thickBot="1" x14ac:dyDescent="0.3">
      <c r="A64" s="4" t="s">
        <v>54</v>
      </c>
      <c r="B64" s="39" t="s">
        <v>49</v>
      </c>
      <c r="C64" s="92" t="s">
        <v>165</v>
      </c>
      <c r="D64" s="93"/>
      <c r="E64" s="22">
        <v>36</v>
      </c>
      <c r="F64" s="22">
        <v>0</v>
      </c>
      <c r="G64" s="22">
        <v>0</v>
      </c>
      <c r="H64" s="22">
        <v>0</v>
      </c>
      <c r="I64" s="22">
        <v>0</v>
      </c>
      <c r="J64" s="22"/>
      <c r="K64" s="22">
        <v>36</v>
      </c>
      <c r="L64" s="22"/>
      <c r="M64" s="22"/>
      <c r="N64" s="22"/>
      <c r="O64" s="70">
        <v>0</v>
      </c>
      <c r="P64" s="71">
        <v>0</v>
      </c>
      <c r="Q64" s="71">
        <v>0</v>
      </c>
      <c r="R64" s="71">
        <v>36</v>
      </c>
      <c r="S64" s="71">
        <v>0</v>
      </c>
      <c r="T64" s="71">
        <v>0</v>
      </c>
    </row>
    <row r="65" spans="1:22" ht="26.25" customHeight="1" thickBot="1" x14ac:dyDescent="0.3">
      <c r="A65" s="4" t="s">
        <v>55</v>
      </c>
      <c r="B65" s="39" t="s">
        <v>51</v>
      </c>
      <c r="C65" s="92" t="s">
        <v>142</v>
      </c>
      <c r="D65" s="93"/>
      <c r="E65" s="9">
        <v>108</v>
      </c>
      <c r="F65" s="12">
        <v>0</v>
      </c>
      <c r="G65" s="12">
        <v>0</v>
      </c>
      <c r="H65" s="12">
        <v>0</v>
      </c>
      <c r="I65" s="12">
        <v>0</v>
      </c>
      <c r="J65" s="12"/>
      <c r="K65" s="9">
        <v>108</v>
      </c>
      <c r="L65" s="12"/>
      <c r="M65" s="12"/>
      <c r="N65" s="12"/>
      <c r="O65" s="72">
        <v>0</v>
      </c>
      <c r="P65" s="72">
        <v>0</v>
      </c>
      <c r="Q65" s="72">
        <v>0</v>
      </c>
      <c r="R65" s="72">
        <v>36</v>
      </c>
      <c r="S65" s="72">
        <v>72</v>
      </c>
      <c r="T65" s="73">
        <v>0</v>
      </c>
    </row>
    <row r="66" spans="1:22" ht="69" customHeight="1" thickBot="1" x14ac:dyDescent="0.3">
      <c r="A66" s="55" t="s">
        <v>56</v>
      </c>
      <c r="B66" s="56" t="s">
        <v>199</v>
      </c>
      <c r="C66" s="105" t="s">
        <v>173</v>
      </c>
      <c r="D66" s="106"/>
      <c r="E66" s="60">
        <f>SUM(E67:E70)</f>
        <v>486</v>
      </c>
      <c r="F66" s="60">
        <f t="shared" ref="F66:N66" si="24">SUM(F67:F70)</f>
        <v>12</v>
      </c>
      <c r="G66" s="60">
        <f t="shared" si="24"/>
        <v>294</v>
      </c>
      <c r="H66" s="60">
        <f t="shared" si="24"/>
        <v>162</v>
      </c>
      <c r="I66" s="60">
        <f t="shared" si="24"/>
        <v>132</v>
      </c>
      <c r="J66" s="60">
        <f t="shared" si="24"/>
        <v>0</v>
      </c>
      <c r="K66" s="60">
        <f t="shared" si="24"/>
        <v>180</v>
      </c>
      <c r="L66" s="60">
        <f t="shared" si="24"/>
        <v>0</v>
      </c>
      <c r="M66" s="60">
        <f t="shared" si="24"/>
        <v>0</v>
      </c>
      <c r="N66" s="60">
        <f t="shared" si="24"/>
        <v>0</v>
      </c>
      <c r="O66" s="60">
        <f>SUM(O67:O68)</f>
        <v>92</v>
      </c>
      <c r="P66" s="60">
        <f t="shared" ref="P66:T66" si="25">SUM(P67:P68)</f>
        <v>214</v>
      </c>
      <c r="Q66" s="60">
        <f t="shared" si="25"/>
        <v>0</v>
      </c>
      <c r="R66" s="60">
        <f t="shared" si="25"/>
        <v>0</v>
      </c>
      <c r="S66" s="60">
        <f t="shared" si="25"/>
        <v>0</v>
      </c>
      <c r="T66" s="60">
        <f t="shared" si="25"/>
        <v>0</v>
      </c>
    </row>
    <row r="67" spans="1:22" ht="57" customHeight="1" thickBot="1" x14ac:dyDescent="0.3">
      <c r="A67" s="4" t="s">
        <v>57</v>
      </c>
      <c r="B67" s="39" t="s">
        <v>199</v>
      </c>
      <c r="C67" s="92" t="s">
        <v>164</v>
      </c>
      <c r="D67" s="93"/>
      <c r="E67" s="3">
        <v>266</v>
      </c>
      <c r="F67" s="3">
        <v>10</v>
      </c>
      <c r="G67" s="3">
        <v>256</v>
      </c>
      <c r="H67" s="3">
        <v>162</v>
      </c>
      <c r="I67" s="3">
        <v>94</v>
      </c>
      <c r="J67" s="3"/>
      <c r="K67" s="3"/>
      <c r="L67" s="3"/>
      <c r="M67" s="3"/>
      <c r="N67" s="3"/>
      <c r="O67" s="3">
        <v>72</v>
      </c>
      <c r="P67" s="3">
        <v>194</v>
      </c>
      <c r="Q67" s="3">
        <v>0</v>
      </c>
      <c r="R67" s="3">
        <v>0</v>
      </c>
      <c r="S67" s="12">
        <v>0</v>
      </c>
      <c r="T67" s="12">
        <v>0</v>
      </c>
    </row>
    <row r="68" spans="1:22" ht="52.5" customHeight="1" thickBot="1" x14ac:dyDescent="0.3">
      <c r="A68" s="4" t="s">
        <v>132</v>
      </c>
      <c r="B68" s="39" t="s">
        <v>154</v>
      </c>
      <c r="C68" s="92" t="s">
        <v>164</v>
      </c>
      <c r="D68" s="93"/>
      <c r="E68" s="3">
        <v>40</v>
      </c>
      <c r="F68" s="3">
        <v>2</v>
      </c>
      <c r="G68" s="3">
        <v>38</v>
      </c>
      <c r="H68" s="3">
        <v>0</v>
      </c>
      <c r="I68" s="3">
        <v>38</v>
      </c>
      <c r="J68" s="3"/>
      <c r="K68" s="3"/>
      <c r="L68" s="3"/>
      <c r="M68" s="3"/>
      <c r="N68" s="3"/>
      <c r="O68" s="8">
        <v>20</v>
      </c>
      <c r="P68" s="8">
        <v>20</v>
      </c>
      <c r="Q68" s="8">
        <v>0</v>
      </c>
      <c r="R68" s="8">
        <v>0</v>
      </c>
      <c r="S68" s="12">
        <v>0</v>
      </c>
      <c r="T68" s="12">
        <v>0</v>
      </c>
    </row>
    <row r="69" spans="1:22" ht="24" customHeight="1" thickBot="1" x14ac:dyDescent="0.3">
      <c r="A69" s="4" t="s">
        <v>58</v>
      </c>
      <c r="B69" s="39" t="s">
        <v>49</v>
      </c>
      <c r="C69" s="92" t="s">
        <v>164</v>
      </c>
      <c r="D69" s="93"/>
      <c r="E69" s="42">
        <v>36</v>
      </c>
      <c r="F69" s="42">
        <v>0</v>
      </c>
      <c r="G69" s="42">
        <v>0</v>
      </c>
      <c r="H69" s="42">
        <v>0</v>
      </c>
      <c r="I69" s="42">
        <v>0</v>
      </c>
      <c r="J69" s="42"/>
      <c r="K69" s="42">
        <v>36</v>
      </c>
      <c r="L69" s="42"/>
      <c r="M69" s="42"/>
      <c r="N69" s="46"/>
      <c r="O69" s="70">
        <v>0</v>
      </c>
      <c r="P69" s="71">
        <v>36</v>
      </c>
      <c r="Q69" s="71">
        <v>0</v>
      </c>
      <c r="R69" s="71">
        <v>0</v>
      </c>
      <c r="S69" s="71">
        <v>0</v>
      </c>
      <c r="T69" s="71">
        <v>0</v>
      </c>
    </row>
    <row r="70" spans="1:22" ht="25.5" customHeight="1" thickBot="1" x14ac:dyDescent="0.3">
      <c r="A70" s="4" t="s">
        <v>59</v>
      </c>
      <c r="B70" s="39" t="s">
        <v>51</v>
      </c>
      <c r="C70" s="92" t="s">
        <v>164</v>
      </c>
      <c r="D70" s="93"/>
      <c r="E70" s="9">
        <v>144</v>
      </c>
      <c r="F70" s="9">
        <v>0</v>
      </c>
      <c r="G70" s="9">
        <v>0</v>
      </c>
      <c r="H70" s="9">
        <v>0</v>
      </c>
      <c r="I70" s="9">
        <v>0</v>
      </c>
      <c r="J70" s="9"/>
      <c r="K70" s="9">
        <v>144</v>
      </c>
      <c r="L70" s="9"/>
      <c r="M70" s="9"/>
      <c r="N70" s="45"/>
      <c r="O70" s="72">
        <v>0</v>
      </c>
      <c r="P70" s="72">
        <v>144</v>
      </c>
      <c r="Q70" s="72">
        <v>0</v>
      </c>
      <c r="R70" s="72">
        <v>0</v>
      </c>
      <c r="S70" s="73">
        <v>0</v>
      </c>
      <c r="T70" s="73">
        <v>0</v>
      </c>
    </row>
    <row r="71" spans="1:22" ht="55.5" customHeight="1" thickBot="1" x14ac:dyDescent="0.3">
      <c r="A71" s="55" t="s">
        <v>60</v>
      </c>
      <c r="B71" s="56" t="s">
        <v>200</v>
      </c>
      <c r="C71" s="105" t="s">
        <v>160</v>
      </c>
      <c r="D71" s="106"/>
      <c r="E71" s="61">
        <f t="shared" ref="E71:N71" si="26">SUM(E72:E75)</f>
        <v>422</v>
      </c>
      <c r="F71" s="61">
        <f t="shared" si="26"/>
        <v>14</v>
      </c>
      <c r="G71" s="61">
        <f t="shared" si="26"/>
        <v>264</v>
      </c>
      <c r="H71" s="61">
        <f t="shared" si="26"/>
        <v>122</v>
      </c>
      <c r="I71" s="61">
        <f t="shared" si="26"/>
        <v>118</v>
      </c>
      <c r="J71" s="61">
        <f t="shared" si="26"/>
        <v>24</v>
      </c>
      <c r="K71" s="61">
        <f t="shared" si="26"/>
        <v>144</v>
      </c>
      <c r="L71" s="61">
        <f t="shared" si="26"/>
        <v>0</v>
      </c>
      <c r="M71" s="61">
        <f t="shared" si="26"/>
        <v>0</v>
      </c>
      <c r="N71" s="61">
        <f t="shared" si="26"/>
        <v>0</v>
      </c>
      <c r="O71" s="55">
        <f t="shared" ref="O71:T71" si="27">SUM(O72:O73)</f>
        <v>0</v>
      </c>
      <c r="P71" s="55">
        <f t="shared" si="27"/>
        <v>0</v>
      </c>
      <c r="Q71" s="55">
        <f t="shared" si="27"/>
        <v>0</v>
      </c>
      <c r="R71" s="55">
        <f t="shared" si="27"/>
        <v>0</v>
      </c>
      <c r="S71" s="55">
        <f t="shared" si="27"/>
        <v>124</v>
      </c>
      <c r="T71" s="55">
        <f t="shared" si="27"/>
        <v>154</v>
      </c>
    </row>
    <row r="72" spans="1:22" ht="39.75" customHeight="1" thickBot="1" x14ac:dyDescent="0.3">
      <c r="A72" s="4" t="s">
        <v>61</v>
      </c>
      <c r="B72" s="39" t="s">
        <v>200</v>
      </c>
      <c r="C72" s="86" t="s">
        <v>28</v>
      </c>
      <c r="D72" s="87"/>
      <c r="E72" s="3">
        <v>238</v>
      </c>
      <c r="F72" s="3">
        <v>12</v>
      </c>
      <c r="G72" s="3">
        <v>226</v>
      </c>
      <c r="H72" s="3">
        <v>122</v>
      </c>
      <c r="I72" s="3">
        <v>80</v>
      </c>
      <c r="J72" s="3">
        <v>24</v>
      </c>
      <c r="K72" s="3"/>
      <c r="L72" s="3"/>
      <c r="M72" s="3"/>
      <c r="N72" s="3"/>
      <c r="O72" s="3">
        <v>0</v>
      </c>
      <c r="P72" s="3">
        <v>0</v>
      </c>
      <c r="Q72" s="3">
        <v>0</v>
      </c>
      <c r="R72" s="3">
        <v>0</v>
      </c>
      <c r="S72" s="9">
        <v>104</v>
      </c>
      <c r="T72" s="9">
        <v>134</v>
      </c>
    </row>
    <row r="73" spans="1:22" ht="54" customHeight="1" thickBot="1" x14ac:dyDescent="0.3">
      <c r="A73" s="4" t="s">
        <v>155</v>
      </c>
      <c r="B73" s="39" t="s">
        <v>156</v>
      </c>
      <c r="C73" s="88"/>
      <c r="D73" s="89"/>
      <c r="E73" s="3">
        <v>40</v>
      </c>
      <c r="F73" s="3">
        <v>2</v>
      </c>
      <c r="G73" s="3">
        <v>38</v>
      </c>
      <c r="H73" s="3">
        <v>0</v>
      </c>
      <c r="I73" s="3">
        <v>38</v>
      </c>
      <c r="J73" s="3"/>
      <c r="K73" s="3"/>
      <c r="L73" s="3"/>
      <c r="M73" s="3"/>
      <c r="N73" s="3"/>
      <c r="O73" s="3">
        <v>0</v>
      </c>
      <c r="P73" s="3">
        <v>0</v>
      </c>
      <c r="Q73" s="3">
        <v>0</v>
      </c>
      <c r="R73" s="3">
        <v>0</v>
      </c>
      <c r="S73" s="9">
        <v>20</v>
      </c>
      <c r="T73" s="9">
        <v>20</v>
      </c>
    </row>
    <row r="74" spans="1:22" s="32" customFormat="1" ht="23.25" customHeight="1" thickBot="1" x14ac:dyDescent="0.3">
      <c r="A74" s="4" t="s">
        <v>133</v>
      </c>
      <c r="B74" s="39" t="s">
        <v>49</v>
      </c>
      <c r="C74" s="92" t="s">
        <v>28</v>
      </c>
      <c r="D74" s="93"/>
      <c r="E74" s="3">
        <v>36</v>
      </c>
      <c r="F74" s="3">
        <v>0</v>
      </c>
      <c r="G74" s="3">
        <v>0</v>
      </c>
      <c r="H74" s="3">
        <v>0</v>
      </c>
      <c r="I74" s="3">
        <v>0</v>
      </c>
      <c r="J74" s="3"/>
      <c r="K74" s="3">
        <v>36</v>
      </c>
      <c r="L74" s="3"/>
      <c r="M74" s="3"/>
      <c r="N74" s="3"/>
      <c r="O74" s="71">
        <v>0</v>
      </c>
      <c r="P74" s="71">
        <v>0</v>
      </c>
      <c r="Q74" s="71">
        <v>0</v>
      </c>
      <c r="R74" s="71">
        <v>0</v>
      </c>
      <c r="S74" s="71">
        <v>0</v>
      </c>
      <c r="T74" s="71">
        <v>36</v>
      </c>
      <c r="V74"/>
    </row>
    <row r="75" spans="1:22" ht="25.5" customHeight="1" thickBot="1" x14ac:dyDescent="0.3">
      <c r="A75" s="4" t="s">
        <v>62</v>
      </c>
      <c r="B75" s="39" t="s">
        <v>51</v>
      </c>
      <c r="C75" s="92" t="s">
        <v>28</v>
      </c>
      <c r="D75" s="93"/>
      <c r="E75" s="3">
        <v>108</v>
      </c>
      <c r="F75" s="3">
        <v>0</v>
      </c>
      <c r="G75" s="3">
        <v>0</v>
      </c>
      <c r="H75" s="3">
        <v>0</v>
      </c>
      <c r="I75" s="3">
        <v>0</v>
      </c>
      <c r="J75" s="3"/>
      <c r="K75" s="3">
        <v>108</v>
      </c>
      <c r="L75" s="3"/>
      <c r="M75" s="3"/>
      <c r="N75" s="3"/>
      <c r="O75" s="74">
        <v>0</v>
      </c>
      <c r="P75" s="74">
        <v>0</v>
      </c>
      <c r="Q75" s="74">
        <v>0</v>
      </c>
      <c r="R75" s="75">
        <v>0</v>
      </c>
      <c r="S75" s="75">
        <v>0</v>
      </c>
      <c r="T75" s="76">
        <v>108</v>
      </c>
    </row>
    <row r="76" spans="1:22" ht="54.75" customHeight="1" thickBot="1" x14ac:dyDescent="0.3">
      <c r="A76" s="55" t="s">
        <v>63</v>
      </c>
      <c r="B76" s="56" t="s">
        <v>69</v>
      </c>
      <c r="C76" s="107" t="s">
        <v>86</v>
      </c>
      <c r="D76" s="108"/>
      <c r="E76" s="59">
        <f>SUM(E77:E79)</f>
        <v>218</v>
      </c>
      <c r="F76" s="59">
        <f t="shared" ref="F76:N76" si="28">SUM(F77:F79)</f>
        <v>4</v>
      </c>
      <c r="G76" s="59">
        <f t="shared" si="28"/>
        <v>70</v>
      </c>
      <c r="H76" s="59">
        <f t="shared" si="28"/>
        <v>50</v>
      </c>
      <c r="I76" s="59">
        <f t="shared" si="28"/>
        <v>20</v>
      </c>
      <c r="J76" s="59">
        <f t="shared" si="28"/>
        <v>0</v>
      </c>
      <c r="K76" s="59">
        <f t="shared" si="28"/>
        <v>144</v>
      </c>
      <c r="L76" s="59">
        <f t="shared" si="28"/>
        <v>0</v>
      </c>
      <c r="M76" s="59">
        <f t="shared" si="28"/>
        <v>0</v>
      </c>
      <c r="N76" s="59">
        <f t="shared" si="28"/>
        <v>0</v>
      </c>
      <c r="O76" s="61">
        <f>SUM(O77)</f>
        <v>74</v>
      </c>
      <c r="P76" s="61">
        <f t="shared" ref="P76:T76" si="29">SUM(P77)</f>
        <v>0</v>
      </c>
      <c r="Q76" s="61">
        <f t="shared" si="29"/>
        <v>0</v>
      </c>
      <c r="R76" s="61">
        <f t="shared" si="29"/>
        <v>0</v>
      </c>
      <c r="S76" s="61">
        <f t="shared" si="29"/>
        <v>0</v>
      </c>
      <c r="T76" s="61">
        <f t="shared" si="29"/>
        <v>0</v>
      </c>
    </row>
    <row r="77" spans="1:22" ht="36" customHeight="1" thickBot="1" x14ac:dyDescent="0.3">
      <c r="A77" s="4" t="s">
        <v>64</v>
      </c>
      <c r="B77" s="39" t="s">
        <v>192</v>
      </c>
      <c r="C77" s="99" t="s">
        <v>169</v>
      </c>
      <c r="D77" s="100"/>
      <c r="E77" s="22">
        <v>74</v>
      </c>
      <c r="F77" s="22">
        <v>4</v>
      </c>
      <c r="G77" s="22">
        <v>70</v>
      </c>
      <c r="H77" s="22">
        <v>50</v>
      </c>
      <c r="I77" s="22">
        <v>20</v>
      </c>
      <c r="J77" s="22"/>
      <c r="K77" s="22"/>
      <c r="L77" s="22"/>
      <c r="M77" s="22"/>
      <c r="N77" s="22"/>
      <c r="O77" s="9">
        <v>74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</row>
    <row r="78" spans="1:22" ht="19.5" customHeight="1" thickBot="1" x14ac:dyDescent="0.3">
      <c r="A78" s="4" t="s">
        <v>157</v>
      </c>
      <c r="B78" s="39" t="s">
        <v>49</v>
      </c>
      <c r="C78" s="99" t="s">
        <v>169</v>
      </c>
      <c r="D78" s="100"/>
      <c r="E78" s="9">
        <v>36</v>
      </c>
      <c r="F78" s="12">
        <v>0</v>
      </c>
      <c r="G78" s="12">
        <v>0</v>
      </c>
      <c r="H78" s="12">
        <v>0</v>
      </c>
      <c r="I78" s="12">
        <v>0</v>
      </c>
      <c r="J78" s="12"/>
      <c r="K78" s="9">
        <v>36</v>
      </c>
      <c r="L78" s="9"/>
      <c r="M78" s="12"/>
      <c r="N78" s="12"/>
      <c r="O78" s="71">
        <v>36</v>
      </c>
      <c r="P78" s="71">
        <v>0</v>
      </c>
      <c r="Q78" s="71">
        <v>0</v>
      </c>
      <c r="R78" s="71">
        <v>0</v>
      </c>
      <c r="S78" s="71">
        <v>0</v>
      </c>
      <c r="T78" s="71">
        <v>0</v>
      </c>
    </row>
    <row r="79" spans="1:22" ht="27.75" customHeight="1" thickBot="1" x14ac:dyDescent="0.3">
      <c r="A79" s="4" t="s">
        <v>65</v>
      </c>
      <c r="B79" s="39" t="s">
        <v>51</v>
      </c>
      <c r="C79" s="92" t="s">
        <v>169</v>
      </c>
      <c r="D79" s="93"/>
      <c r="E79" s="9">
        <v>108</v>
      </c>
      <c r="F79" s="3">
        <v>0</v>
      </c>
      <c r="G79" s="3">
        <v>0</v>
      </c>
      <c r="H79" s="3">
        <v>0</v>
      </c>
      <c r="I79" s="3">
        <v>0</v>
      </c>
      <c r="J79" s="3"/>
      <c r="K79" s="3">
        <v>108</v>
      </c>
      <c r="L79" s="3"/>
      <c r="M79" s="3"/>
      <c r="N79" s="3"/>
      <c r="O79" s="72">
        <v>108</v>
      </c>
      <c r="P79" s="72">
        <v>0</v>
      </c>
      <c r="Q79" s="77">
        <v>0</v>
      </c>
      <c r="R79" s="77">
        <v>0</v>
      </c>
      <c r="S79" s="72">
        <v>0</v>
      </c>
      <c r="T79" s="72">
        <v>0</v>
      </c>
    </row>
    <row r="80" spans="1:22" ht="52.5" customHeight="1" thickBot="1" x14ac:dyDescent="0.3">
      <c r="A80" s="55" t="s">
        <v>66</v>
      </c>
      <c r="B80" s="56" t="s">
        <v>69</v>
      </c>
      <c r="C80" s="95" t="s">
        <v>189</v>
      </c>
      <c r="D80" s="96"/>
      <c r="E80" s="60">
        <f>SUM(E81:E84)</f>
        <v>266</v>
      </c>
      <c r="F80" s="60">
        <f t="shared" ref="F80:N80" si="30">SUM(F81:F84)</f>
        <v>6</v>
      </c>
      <c r="G80" s="60">
        <f t="shared" si="30"/>
        <v>116</v>
      </c>
      <c r="H80" s="60">
        <f t="shared" si="30"/>
        <v>48</v>
      </c>
      <c r="I80" s="60">
        <f t="shared" si="30"/>
        <v>68</v>
      </c>
      <c r="J80" s="60">
        <f t="shared" si="30"/>
        <v>0</v>
      </c>
      <c r="K80" s="60">
        <f t="shared" si="30"/>
        <v>144</v>
      </c>
      <c r="L80" s="60">
        <f t="shared" si="30"/>
        <v>0</v>
      </c>
      <c r="M80" s="60">
        <f t="shared" si="30"/>
        <v>0</v>
      </c>
      <c r="N80" s="60">
        <f t="shared" si="30"/>
        <v>0</v>
      </c>
      <c r="O80" s="60">
        <f>SUM(O81:O82)</f>
        <v>0</v>
      </c>
      <c r="P80" s="60">
        <f t="shared" ref="P80:T80" si="31">SUM(P81:P82)</f>
        <v>0</v>
      </c>
      <c r="Q80" s="58">
        <f t="shared" si="31"/>
        <v>0</v>
      </c>
      <c r="R80" s="58">
        <f t="shared" si="31"/>
        <v>122</v>
      </c>
      <c r="S80" s="60">
        <f t="shared" si="31"/>
        <v>0</v>
      </c>
      <c r="T80" s="60">
        <f t="shared" si="31"/>
        <v>0</v>
      </c>
    </row>
    <row r="81" spans="1:20" ht="35.25" customHeight="1" thickBot="1" x14ac:dyDescent="0.3">
      <c r="A81" s="4" t="s">
        <v>67</v>
      </c>
      <c r="B81" s="39" t="s">
        <v>201</v>
      </c>
      <c r="C81" s="86" t="s">
        <v>165</v>
      </c>
      <c r="D81" s="87"/>
      <c r="E81" s="3">
        <v>82</v>
      </c>
      <c r="F81" s="3">
        <v>4</v>
      </c>
      <c r="G81" s="3">
        <v>78</v>
      </c>
      <c r="H81" s="3">
        <v>48</v>
      </c>
      <c r="I81" s="3">
        <v>30</v>
      </c>
      <c r="J81" s="3">
        <v>0</v>
      </c>
      <c r="K81" s="3"/>
      <c r="L81" s="3"/>
      <c r="M81" s="3"/>
      <c r="N81" s="3"/>
      <c r="O81" s="3">
        <v>0</v>
      </c>
      <c r="P81" s="3">
        <v>0</v>
      </c>
      <c r="Q81" s="3">
        <v>0</v>
      </c>
      <c r="R81" s="3">
        <v>82</v>
      </c>
      <c r="S81" s="53">
        <v>0</v>
      </c>
      <c r="T81" s="9">
        <v>0</v>
      </c>
    </row>
    <row r="82" spans="1:20" ht="43.5" customHeight="1" thickBot="1" x14ac:dyDescent="0.3">
      <c r="A82" s="4" t="s">
        <v>178</v>
      </c>
      <c r="B82" s="54" t="s">
        <v>177</v>
      </c>
      <c r="C82" s="88"/>
      <c r="D82" s="89"/>
      <c r="E82" s="3">
        <v>40</v>
      </c>
      <c r="F82" s="3">
        <v>2</v>
      </c>
      <c r="G82" s="3">
        <v>38</v>
      </c>
      <c r="H82" s="3">
        <v>0</v>
      </c>
      <c r="I82" s="3">
        <v>38</v>
      </c>
      <c r="J82" s="3">
        <v>0</v>
      </c>
      <c r="K82" s="3"/>
      <c r="L82" s="3"/>
      <c r="M82" s="3"/>
      <c r="N82" s="3"/>
      <c r="O82" s="3">
        <v>0</v>
      </c>
      <c r="P82" s="3">
        <v>0</v>
      </c>
      <c r="Q82" s="3">
        <v>0</v>
      </c>
      <c r="R82" s="3">
        <v>40</v>
      </c>
      <c r="S82" s="53">
        <v>0</v>
      </c>
      <c r="T82" s="9">
        <v>0</v>
      </c>
    </row>
    <row r="83" spans="1:20" ht="21" customHeight="1" thickBot="1" x14ac:dyDescent="0.3">
      <c r="A83" s="4" t="s">
        <v>175</v>
      </c>
      <c r="B83" s="36" t="s">
        <v>49</v>
      </c>
      <c r="C83" s="84" t="s">
        <v>165</v>
      </c>
      <c r="D83" s="153"/>
      <c r="E83" s="3">
        <v>36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36</v>
      </c>
      <c r="L83" s="3"/>
      <c r="M83" s="3"/>
      <c r="N83" s="3"/>
      <c r="O83" s="71">
        <v>0</v>
      </c>
      <c r="P83" s="71">
        <v>0</v>
      </c>
      <c r="Q83" s="71">
        <v>0</v>
      </c>
      <c r="R83" s="71">
        <v>36</v>
      </c>
      <c r="S83" s="71">
        <v>0</v>
      </c>
      <c r="T83" s="71">
        <v>0</v>
      </c>
    </row>
    <row r="84" spans="1:20" ht="27" customHeight="1" thickBot="1" x14ac:dyDescent="0.3">
      <c r="A84" s="4" t="s">
        <v>68</v>
      </c>
      <c r="B84" s="39" t="s">
        <v>51</v>
      </c>
      <c r="C84" s="84" t="s">
        <v>165</v>
      </c>
      <c r="D84" s="153"/>
      <c r="E84" s="3">
        <v>108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108</v>
      </c>
      <c r="L84" s="3"/>
      <c r="M84" s="3"/>
      <c r="N84" s="3"/>
      <c r="O84" s="72">
        <v>0</v>
      </c>
      <c r="P84" s="72">
        <v>0</v>
      </c>
      <c r="Q84" s="73">
        <v>0</v>
      </c>
      <c r="R84" s="73">
        <v>108</v>
      </c>
      <c r="S84" s="73">
        <v>0</v>
      </c>
      <c r="T84" s="72">
        <v>0</v>
      </c>
    </row>
    <row r="85" spans="1:20" ht="27" customHeight="1" thickBot="1" x14ac:dyDescent="0.3">
      <c r="A85" s="6" t="s">
        <v>210</v>
      </c>
      <c r="B85" s="68" t="s">
        <v>116</v>
      </c>
      <c r="C85" s="84"/>
      <c r="D85" s="85"/>
      <c r="E85" s="7">
        <v>180</v>
      </c>
      <c r="F85" s="3"/>
      <c r="G85" s="3"/>
      <c r="H85" s="3"/>
      <c r="I85" s="3"/>
      <c r="J85" s="3"/>
      <c r="K85" s="3"/>
      <c r="L85" s="7">
        <v>180</v>
      </c>
      <c r="M85" s="3"/>
      <c r="N85" s="3"/>
      <c r="O85" s="3"/>
      <c r="P85" s="3"/>
      <c r="Q85" s="3"/>
      <c r="R85" s="3"/>
      <c r="S85" s="3"/>
      <c r="T85" s="3"/>
    </row>
    <row r="86" spans="1:20" ht="40.5" customHeight="1" thickBot="1" x14ac:dyDescent="0.3">
      <c r="A86" s="6" t="s">
        <v>87</v>
      </c>
      <c r="B86" s="10" t="s">
        <v>88</v>
      </c>
      <c r="C86" s="157"/>
      <c r="D86" s="158"/>
      <c r="E86" s="7">
        <v>144</v>
      </c>
      <c r="F86" s="3">
        <v>0</v>
      </c>
      <c r="G86" s="7">
        <v>0</v>
      </c>
      <c r="H86" s="3">
        <v>0</v>
      </c>
      <c r="I86" s="3">
        <v>0</v>
      </c>
      <c r="J86" s="3">
        <v>0</v>
      </c>
      <c r="K86" s="7">
        <v>144</v>
      </c>
      <c r="L86" s="3"/>
      <c r="M86" s="3"/>
      <c r="N86" s="3"/>
      <c r="O86" s="3"/>
      <c r="P86" s="3"/>
      <c r="Q86" s="22"/>
      <c r="R86" s="22"/>
      <c r="S86" s="12"/>
      <c r="T86" s="12">
        <v>144</v>
      </c>
    </row>
    <row r="87" spans="1:20" ht="35.25" customHeight="1" thickBot="1" x14ac:dyDescent="0.3">
      <c r="A87" s="6" t="s">
        <v>89</v>
      </c>
      <c r="B87" s="10" t="s">
        <v>83</v>
      </c>
      <c r="C87" s="159"/>
      <c r="D87" s="160"/>
      <c r="E87" s="7">
        <v>216</v>
      </c>
      <c r="F87" s="7">
        <v>0</v>
      </c>
      <c r="G87" s="7">
        <v>0</v>
      </c>
      <c r="H87" s="3">
        <v>0</v>
      </c>
      <c r="I87" s="3">
        <v>0</v>
      </c>
      <c r="J87" s="3">
        <v>0</v>
      </c>
      <c r="K87" s="3"/>
      <c r="L87" s="7"/>
      <c r="M87" s="3"/>
      <c r="N87" s="3"/>
      <c r="O87" s="3"/>
      <c r="P87" s="3"/>
      <c r="Q87" s="3"/>
      <c r="R87" s="3"/>
      <c r="S87" s="12"/>
      <c r="T87" s="12">
        <v>216</v>
      </c>
    </row>
    <row r="88" spans="1:20" ht="50.25" customHeight="1" thickBot="1" x14ac:dyDescent="0.3">
      <c r="A88" s="16"/>
      <c r="B88" s="20" t="s">
        <v>70</v>
      </c>
      <c r="C88" s="103" t="s">
        <v>220</v>
      </c>
      <c r="D88" s="104"/>
      <c r="E88" s="69">
        <f t="shared" ref="E88:K88" si="32">SUM(E10,E29,E28,E85,E86,E87)</f>
        <v>5940</v>
      </c>
      <c r="F88" s="69">
        <f t="shared" si="32"/>
        <v>178</v>
      </c>
      <c r="G88" s="69">
        <f t="shared" si="32"/>
        <v>4250</v>
      </c>
      <c r="H88" s="69">
        <f t="shared" si="32"/>
        <v>2028</v>
      </c>
      <c r="I88" s="69">
        <f t="shared" si="32"/>
        <v>2174</v>
      </c>
      <c r="J88" s="69">
        <f t="shared" si="32"/>
        <v>48</v>
      </c>
      <c r="K88" s="69">
        <f t="shared" si="32"/>
        <v>1044</v>
      </c>
      <c r="L88" s="69">
        <f>SUM(L29,L10)</f>
        <v>252</v>
      </c>
      <c r="M88" s="69">
        <f t="shared" ref="M88:S88" si="33">SUM(M10,M29,M28,M85,M86,M87)</f>
        <v>576</v>
      </c>
      <c r="N88" s="69">
        <f t="shared" si="33"/>
        <v>828</v>
      </c>
      <c r="O88" s="69">
        <f t="shared" si="33"/>
        <v>432</v>
      </c>
      <c r="P88" s="69">
        <f t="shared" si="33"/>
        <v>666</v>
      </c>
      <c r="Q88" s="69">
        <f t="shared" si="33"/>
        <v>450</v>
      </c>
      <c r="R88" s="69">
        <f t="shared" si="33"/>
        <v>648</v>
      </c>
      <c r="S88" s="69">
        <f t="shared" si="33"/>
        <v>504</v>
      </c>
      <c r="T88" s="69">
        <f>T87+T86+T29+T10</f>
        <v>684</v>
      </c>
    </row>
    <row r="89" spans="1:20" ht="27" customHeight="1" thickBot="1" x14ac:dyDescent="0.3">
      <c r="A89" s="147"/>
      <c r="B89" s="148"/>
      <c r="C89" s="148"/>
      <c r="D89" s="148"/>
      <c r="E89" s="148"/>
      <c r="F89" s="149"/>
      <c r="G89" s="150" t="s">
        <v>70</v>
      </c>
      <c r="H89" s="144" t="s">
        <v>71</v>
      </c>
      <c r="I89" s="145"/>
      <c r="J89" s="145"/>
      <c r="K89" s="145"/>
      <c r="L89" s="146"/>
      <c r="M89" s="3">
        <v>12</v>
      </c>
      <c r="N89" s="3">
        <v>13</v>
      </c>
      <c r="O89" s="3">
        <v>10</v>
      </c>
      <c r="P89" s="3">
        <v>12</v>
      </c>
      <c r="Q89" s="3">
        <v>9</v>
      </c>
      <c r="R89" s="3">
        <v>12</v>
      </c>
      <c r="S89" s="9">
        <v>12</v>
      </c>
      <c r="T89" s="9">
        <v>7</v>
      </c>
    </row>
    <row r="90" spans="1:20" ht="24" customHeight="1" thickBot="1" x14ac:dyDescent="0.3">
      <c r="A90" s="138"/>
      <c r="B90" s="139"/>
      <c r="C90" s="139"/>
      <c r="D90" s="139"/>
      <c r="E90" s="139"/>
      <c r="F90" s="140"/>
      <c r="G90" s="151"/>
      <c r="H90" s="141" t="s">
        <v>72</v>
      </c>
      <c r="I90" s="142"/>
      <c r="J90" s="142"/>
      <c r="K90" s="142"/>
      <c r="L90" s="143"/>
      <c r="M90" s="3">
        <v>0</v>
      </c>
      <c r="N90" s="3">
        <v>0</v>
      </c>
      <c r="O90" s="3">
        <v>1</v>
      </c>
      <c r="P90" s="3">
        <v>1</v>
      </c>
      <c r="Q90" s="3">
        <v>1</v>
      </c>
      <c r="R90" s="3">
        <v>2</v>
      </c>
      <c r="S90" s="9">
        <v>0</v>
      </c>
      <c r="T90" s="9">
        <v>1</v>
      </c>
    </row>
    <row r="91" spans="1:20" ht="23.25" customHeight="1" thickBot="1" x14ac:dyDescent="0.3">
      <c r="A91" s="154" t="s">
        <v>83</v>
      </c>
      <c r="B91" s="155"/>
      <c r="C91" s="155"/>
      <c r="D91" s="155"/>
      <c r="E91" s="155"/>
      <c r="F91" s="156"/>
      <c r="G91" s="151"/>
      <c r="H91" s="141" t="s">
        <v>73</v>
      </c>
      <c r="I91" s="142"/>
      <c r="J91" s="142"/>
      <c r="K91" s="142"/>
      <c r="L91" s="143"/>
      <c r="M91" s="3">
        <v>0</v>
      </c>
      <c r="N91" s="3">
        <v>0</v>
      </c>
      <c r="O91" s="3">
        <v>3</v>
      </c>
      <c r="P91" s="3">
        <v>4</v>
      </c>
      <c r="Q91" s="3">
        <v>3</v>
      </c>
      <c r="R91" s="3">
        <v>4</v>
      </c>
      <c r="S91" s="9">
        <v>2</v>
      </c>
      <c r="T91" s="9">
        <v>3</v>
      </c>
    </row>
    <row r="92" spans="1:20" ht="22.5" customHeight="1" thickBot="1" x14ac:dyDescent="0.3">
      <c r="A92" s="138" t="s">
        <v>109</v>
      </c>
      <c r="B92" s="139"/>
      <c r="C92" s="139"/>
      <c r="D92" s="139"/>
      <c r="E92" s="139"/>
      <c r="F92" s="140"/>
      <c r="G92" s="151"/>
      <c r="H92" s="141" t="s">
        <v>74</v>
      </c>
      <c r="I92" s="142"/>
      <c r="J92" s="142"/>
      <c r="K92" s="142"/>
      <c r="L92" s="143"/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9">
        <v>0</v>
      </c>
      <c r="T92" s="9">
        <v>4</v>
      </c>
    </row>
    <row r="93" spans="1:20" ht="21.75" customHeight="1" thickBot="1" x14ac:dyDescent="0.3">
      <c r="A93" s="138" t="s">
        <v>188</v>
      </c>
      <c r="B93" s="139"/>
      <c r="C93" s="139"/>
      <c r="D93" s="139"/>
      <c r="E93" s="139"/>
      <c r="F93" s="140"/>
      <c r="G93" s="151"/>
      <c r="H93" s="141" t="s">
        <v>75</v>
      </c>
      <c r="I93" s="142"/>
      <c r="J93" s="142"/>
      <c r="K93" s="142"/>
      <c r="L93" s="143"/>
      <c r="M93" s="3">
        <v>2</v>
      </c>
      <c r="N93" s="3">
        <v>3</v>
      </c>
      <c r="O93" s="3">
        <v>3</v>
      </c>
      <c r="P93" s="3">
        <v>3</v>
      </c>
      <c r="Q93" s="3">
        <v>2</v>
      </c>
      <c r="R93" s="3">
        <v>2</v>
      </c>
      <c r="S93" s="9">
        <v>3</v>
      </c>
      <c r="T93" s="9">
        <v>3</v>
      </c>
    </row>
    <row r="94" spans="1:20" ht="24.75" customHeight="1" thickBot="1" x14ac:dyDescent="0.3">
      <c r="A94" s="138" t="s">
        <v>202</v>
      </c>
      <c r="B94" s="139"/>
      <c r="C94" s="139"/>
      <c r="D94" s="139"/>
      <c r="E94" s="139"/>
      <c r="F94" s="140"/>
      <c r="G94" s="151"/>
      <c r="H94" s="141" t="s">
        <v>76</v>
      </c>
      <c r="I94" s="142"/>
      <c r="J94" s="142"/>
      <c r="K94" s="142"/>
      <c r="L94" s="143"/>
      <c r="M94" s="3">
        <v>1</v>
      </c>
      <c r="N94" s="3">
        <v>9</v>
      </c>
      <c r="O94" s="3">
        <v>5</v>
      </c>
      <c r="P94" s="3">
        <v>5</v>
      </c>
      <c r="Q94" s="3">
        <v>4</v>
      </c>
      <c r="R94" s="3">
        <v>5</v>
      </c>
      <c r="S94" s="9">
        <v>5</v>
      </c>
      <c r="T94" s="9">
        <v>5</v>
      </c>
    </row>
    <row r="95" spans="1:20" ht="45.75" customHeight="1" thickBot="1" x14ac:dyDescent="0.3">
      <c r="A95" s="135" t="s">
        <v>203</v>
      </c>
      <c r="B95" s="136"/>
      <c r="C95" s="136"/>
      <c r="D95" s="136"/>
      <c r="E95" s="136"/>
      <c r="F95" s="137"/>
      <c r="G95" s="152"/>
      <c r="H95" s="141" t="s">
        <v>77</v>
      </c>
      <c r="I95" s="142"/>
      <c r="J95" s="142"/>
      <c r="K95" s="142"/>
      <c r="L95" s="143"/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9">
        <v>0</v>
      </c>
      <c r="T95" s="9">
        <v>0</v>
      </c>
    </row>
    <row r="96" spans="1:20" ht="15.75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</row>
    <row r="97" spans="1:20" ht="18.75" x14ac:dyDescent="0.3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</row>
    <row r="98" spans="1:20" ht="18.75" x14ac:dyDescent="0.3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</row>
    <row r="99" spans="1:20" ht="18.75" x14ac:dyDescent="0.3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</row>
    <row r="100" spans="1:20" ht="18.75" x14ac:dyDescent="0.3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</row>
    <row r="101" spans="1:20" ht="18.75" x14ac:dyDescent="0.3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</row>
    <row r="102" spans="1:20" ht="18.75" x14ac:dyDescent="0.3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</row>
    <row r="103" spans="1:20" ht="18.75" x14ac:dyDescent="0.3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</row>
    <row r="104" spans="1:20" ht="18.75" x14ac:dyDescent="0.3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</row>
    <row r="105" spans="1:20" ht="18.75" x14ac:dyDescent="0.3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</row>
    <row r="106" spans="1:20" ht="18.75" x14ac:dyDescent="0.3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</row>
    <row r="107" spans="1:20" ht="18.75" x14ac:dyDescent="0.3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</row>
    <row r="108" spans="1:20" ht="18.75" x14ac:dyDescent="0.3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</row>
    <row r="109" spans="1:20" ht="18.75" x14ac:dyDescent="0.3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</row>
  </sheetData>
  <mergeCells count="121">
    <mergeCell ref="C83:D83"/>
    <mergeCell ref="C84:D84"/>
    <mergeCell ref="H91:L91"/>
    <mergeCell ref="A91:F91"/>
    <mergeCell ref="A92:F92"/>
    <mergeCell ref="H92:L92"/>
    <mergeCell ref="A93:F93"/>
    <mergeCell ref="H93:L93"/>
    <mergeCell ref="C86:D86"/>
    <mergeCell ref="C87:D87"/>
    <mergeCell ref="C88:D88"/>
    <mergeCell ref="Q5:Q6"/>
    <mergeCell ref="M3:N3"/>
    <mergeCell ref="A95:F95"/>
    <mergeCell ref="H6:H7"/>
    <mergeCell ref="P5:P6"/>
    <mergeCell ref="A94:F94"/>
    <mergeCell ref="O5:O6"/>
    <mergeCell ref="H94:L94"/>
    <mergeCell ref="H89:L89"/>
    <mergeCell ref="A89:F89"/>
    <mergeCell ref="G89:G95"/>
    <mergeCell ref="A90:F90"/>
    <mergeCell ref="E2:E7"/>
    <mergeCell ref="H95:L95"/>
    <mergeCell ref="H90:L90"/>
    <mergeCell ref="A2:A7"/>
    <mergeCell ref="B2:B7"/>
    <mergeCell ref="M2:T2"/>
    <mergeCell ref="S3:T3"/>
    <mergeCell ref="G3:L3"/>
    <mergeCell ref="C16:D16"/>
    <mergeCell ref="C17:D17"/>
    <mergeCell ref="C18:D18"/>
    <mergeCell ref="C19:D19"/>
    <mergeCell ref="C48:D48"/>
    <mergeCell ref="C46:D46"/>
    <mergeCell ref="C45:D45"/>
    <mergeCell ref="C14:D14"/>
    <mergeCell ref="C26:D26"/>
    <mergeCell ref="C27:D27"/>
    <mergeCell ref="C1:T1"/>
    <mergeCell ref="C2:D7"/>
    <mergeCell ref="F2:L2"/>
    <mergeCell ref="I6:I7"/>
    <mergeCell ref="J6:J7"/>
    <mergeCell ref="H5:J5"/>
    <mergeCell ref="G5:G7"/>
    <mergeCell ref="K4:K7"/>
    <mergeCell ref="L4:L7"/>
    <mergeCell ref="G4:J4"/>
    <mergeCell ref="S5:S6"/>
    <mergeCell ref="R5:R6"/>
    <mergeCell ref="T5:T6"/>
    <mergeCell ref="Q3:R3"/>
    <mergeCell ref="F3:F7"/>
    <mergeCell ref="M5:M6"/>
    <mergeCell ref="N5:N6"/>
    <mergeCell ref="O3:P3"/>
    <mergeCell ref="C10:D10"/>
    <mergeCell ref="C11:D11"/>
    <mergeCell ref="C12:D12"/>
    <mergeCell ref="C13:D13"/>
    <mergeCell ref="C15:D15"/>
    <mergeCell ref="C21:D21"/>
    <mergeCell ref="C47:D47"/>
    <mergeCell ref="C38:D38"/>
    <mergeCell ref="C39:D39"/>
    <mergeCell ref="C40:D40"/>
    <mergeCell ref="C41:D41"/>
    <mergeCell ref="C42:D42"/>
    <mergeCell ref="C34:D34"/>
    <mergeCell ref="C35:D35"/>
    <mergeCell ref="C36:D36"/>
    <mergeCell ref="C28:D28"/>
    <mergeCell ref="C20:D20"/>
    <mergeCell ref="C33:D33"/>
    <mergeCell ref="C52:D52"/>
    <mergeCell ref="C74:D74"/>
    <mergeCell ref="C75:D75"/>
    <mergeCell ref="C76:D76"/>
    <mergeCell ref="C77:D77"/>
    <mergeCell ref="C78:D78"/>
    <mergeCell ref="C69:D69"/>
    <mergeCell ref="C70:D70"/>
    <mergeCell ref="C71:D71"/>
    <mergeCell ref="C64:D64"/>
    <mergeCell ref="C65:D65"/>
    <mergeCell ref="C66:D66"/>
    <mergeCell ref="C67:D67"/>
    <mergeCell ref="C68:D68"/>
    <mergeCell ref="C55:D55"/>
    <mergeCell ref="C62:D62"/>
    <mergeCell ref="C63:D63"/>
    <mergeCell ref="C53:D53"/>
    <mergeCell ref="C72:D73"/>
    <mergeCell ref="C56:D58"/>
    <mergeCell ref="C9:D9"/>
    <mergeCell ref="C85:D85"/>
    <mergeCell ref="C81:D82"/>
    <mergeCell ref="C54:D54"/>
    <mergeCell ref="C59:D59"/>
    <mergeCell ref="C60:D60"/>
    <mergeCell ref="C8:D8"/>
    <mergeCell ref="C80:D80"/>
    <mergeCell ref="C37:D37"/>
    <mergeCell ref="C32:D32"/>
    <mergeCell ref="C31:D31"/>
    <mergeCell ref="C30:D30"/>
    <mergeCell ref="C29:D29"/>
    <mergeCell ref="C25:D25"/>
    <mergeCell ref="C24:D24"/>
    <mergeCell ref="C23:D23"/>
    <mergeCell ref="C22:D22"/>
    <mergeCell ref="C44:D44"/>
    <mergeCell ref="C43:D43"/>
    <mergeCell ref="C61:D61"/>
    <mergeCell ref="C51:D51"/>
    <mergeCell ref="C50:D50"/>
    <mergeCell ref="C49:D49"/>
    <mergeCell ref="C79:D79"/>
  </mergeCells>
  <phoneticPr fontId="0" type="noConversion"/>
  <pageMargins left="0.39370078740157483" right="0.39370078740157483" top="0.59055118110236227" bottom="0.59055118110236227" header="0" footer="0"/>
  <pageSetup paperSize="9" scale="49" firstPageNumber="0" fitToHeight="3" orientation="landscape" r:id="rId1"/>
  <rowBreaks count="2" manualBreakCount="2">
    <brk id="38" max="20" man="1"/>
    <brk id="75" max="20" man="1"/>
  </rowBreaks>
  <ignoredErrors>
    <ignoredError sqref="E80 R80 S61 P6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 1-4 курс 2021-2022</vt:lpstr>
      <vt:lpstr>Лист3</vt:lpstr>
      <vt:lpstr>' 1-4 курс 2021-2022'!Область_печати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TGutik@htk.local</cp:lastModifiedBy>
  <cp:revision>0</cp:revision>
  <cp:lastPrinted>2022-12-06T02:31:42Z</cp:lastPrinted>
  <dcterms:created xsi:type="dcterms:W3CDTF">2016-03-15T00:03:54Z</dcterms:created>
  <dcterms:modified xsi:type="dcterms:W3CDTF">2023-09-04T06:30:39Z</dcterms:modified>
  <dc:language>ru-RU</dc:language>
</cp:coreProperties>
</file>