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Учебные планы 2023-2024\"/>
    </mc:Choice>
  </mc:AlternateContent>
  <xr:revisionPtr revIDLastSave="0" documentId="13_ncr:1_{92D087B4-75EF-4BB9-AF20-8251C60189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1-4 курс 2018-2019" sheetId="3" r:id="rId1"/>
    <sheet name="Лист1" sheetId="5" r:id="rId2"/>
  </sheets>
  <definedNames>
    <definedName name="_xlnm.Print_Area" localSheetId="0">' 1-4 курс 2018-2019'!$A$1:$S$104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5" l="1"/>
  <c r="L26" i="5"/>
  <c r="M26" i="5"/>
  <c r="M10" i="5" s="1"/>
  <c r="K22" i="5"/>
  <c r="L22" i="5"/>
  <c r="M22" i="5"/>
  <c r="K11" i="5"/>
  <c r="L11" i="5"/>
  <c r="M11" i="5"/>
  <c r="K88" i="5"/>
  <c r="L88" i="5"/>
  <c r="M88" i="5"/>
  <c r="K85" i="5"/>
  <c r="L85" i="5"/>
  <c r="M85" i="5"/>
  <c r="K81" i="5"/>
  <c r="L81" i="5"/>
  <c r="M81" i="5"/>
  <c r="K76" i="5"/>
  <c r="L76" i="5"/>
  <c r="M76" i="5"/>
  <c r="K71" i="5"/>
  <c r="L71" i="5"/>
  <c r="M71" i="5"/>
  <c r="K66" i="5"/>
  <c r="L66" i="5"/>
  <c r="M66" i="5"/>
  <c r="K61" i="5"/>
  <c r="L61" i="5"/>
  <c r="M61" i="5"/>
  <c r="K56" i="5"/>
  <c r="L56" i="5"/>
  <c r="M56" i="5"/>
  <c r="L30" i="5"/>
  <c r="M30" i="5"/>
  <c r="L36" i="5"/>
  <c r="M36" i="5"/>
  <c r="L40" i="5"/>
  <c r="M40" i="5"/>
  <c r="U88" i="5"/>
  <c r="T88" i="5"/>
  <c r="S88" i="5"/>
  <c r="R88" i="5"/>
  <c r="Q88" i="5"/>
  <c r="P88" i="5"/>
  <c r="O88" i="5"/>
  <c r="N88" i="5"/>
  <c r="J88" i="5"/>
  <c r="I88" i="5"/>
  <c r="H88" i="5"/>
  <c r="G88" i="5"/>
  <c r="F88" i="5"/>
  <c r="E88" i="5"/>
  <c r="D88" i="5"/>
  <c r="U85" i="5"/>
  <c r="T85" i="5"/>
  <c r="S85" i="5"/>
  <c r="R85" i="5"/>
  <c r="Q85" i="5"/>
  <c r="P85" i="5"/>
  <c r="O85" i="5"/>
  <c r="N85" i="5"/>
  <c r="J85" i="5"/>
  <c r="I85" i="5"/>
  <c r="H85" i="5"/>
  <c r="G85" i="5"/>
  <c r="F85" i="5"/>
  <c r="D85" i="5"/>
  <c r="U81" i="5"/>
  <c r="T81" i="5"/>
  <c r="S81" i="5"/>
  <c r="R81" i="5"/>
  <c r="Q81" i="5"/>
  <c r="P81" i="5"/>
  <c r="O81" i="5"/>
  <c r="N81" i="5"/>
  <c r="J81" i="5"/>
  <c r="I81" i="5"/>
  <c r="H81" i="5"/>
  <c r="G81" i="5"/>
  <c r="F81" i="5"/>
  <c r="E81" i="5"/>
  <c r="U76" i="5"/>
  <c r="T76" i="5"/>
  <c r="S76" i="5"/>
  <c r="R76" i="5"/>
  <c r="Q76" i="5"/>
  <c r="P76" i="5"/>
  <c r="O76" i="5"/>
  <c r="N76" i="5"/>
  <c r="J76" i="5"/>
  <c r="I76" i="5"/>
  <c r="H76" i="5"/>
  <c r="G76" i="5"/>
  <c r="F76" i="5"/>
  <c r="E76" i="5"/>
  <c r="D76" i="5"/>
  <c r="T71" i="5"/>
  <c r="S71" i="5"/>
  <c r="R71" i="5"/>
  <c r="Q71" i="5"/>
  <c r="P71" i="5"/>
  <c r="O71" i="5"/>
  <c r="N71" i="5"/>
  <c r="J71" i="5"/>
  <c r="I71" i="5"/>
  <c r="H71" i="5"/>
  <c r="G71" i="5"/>
  <c r="F71" i="5"/>
  <c r="E71" i="5"/>
  <c r="D71" i="5"/>
  <c r="U66" i="5"/>
  <c r="T66" i="5"/>
  <c r="S66" i="5"/>
  <c r="R66" i="5"/>
  <c r="Q66" i="5"/>
  <c r="P66" i="5"/>
  <c r="O66" i="5"/>
  <c r="N66" i="5"/>
  <c r="J66" i="5"/>
  <c r="I66" i="5"/>
  <c r="H66" i="5"/>
  <c r="G66" i="5"/>
  <c r="F66" i="5"/>
  <c r="E66" i="5"/>
  <c r="D66" i="5"/>
  <c r="U61" i="5"/>
  <c r="T61" i="5"/>
  <c r="S61" i="5"/>
  <c r="R61" i="5"/>
  <c r="Q61" i="5"/>
  <c r="P61" i="5"/>
  <c r="O61" i="5"/>
  <c r="N61" i="5"/>
  <c r="J61" i="5"/>
  <c r="I61" i="5"/>
  <c r="H61" i="5"/>
  <c r="G61" i="5"/>
  <c r="F61" i="5"/>
  <c r="E61" i="5"/>
  <c r="D61" i="5"/>
  <c r="U56" i="5"/>
  <c r="T56" i="5"/>
  <c r="S56" i="5"/>
  <c r="R56" i="5"/>
  <c r="Q56" i="5"/>
  <c r="P56" i="5"/>
  <c r="O56" i="5"/>
  <c r="N56" i="5"/>
  <c r="J56" i="5"/>
  <c r="I56" i="5"/>
  <c r="H56" i="5"/>
  <c r="G56" i="5"/>
  <c r="F56" i="5"/>
  <c r="E56" i="5"/>
  <c r="D56" i="5"/>
  <c r="U40" i="5"/>
  <c r="T40" i="5"/>
  <c r="S40" i="5"/>
  <c r="R40" i="5"/>
  <c r="Q40" i="5"/>
  <c r="P40" i="5"/>
  <c r="O40" i="5"/>
  <c r="N40" i="5"/>
  <c r="K40" i="5"/>
  <c r="J40" i="5"/>
  <c r="I40" i="5"/>
  <c r="H40" i="5"/>
  <c r="G40" i="5"/>
  <c r="F40" i="5"/>
  <c r="E40" i="5"/>
  <c r="D40" i="5"/>
  <c r="U36" i="5"/>
  <c r="T36" i="5"/>
  <c r="S36" i="5"/>
  <c r="R36" i="5"/>
  <c r="Q36" i="5"/>
  <c r="P36" i="5"/>
  <c r="O36" i="5"/>
  <c r="N36" i="5"/>
  <c r="K36" i="5"/>
  <c r="J36" i="5"/>
  <c r="I36" i="5"/>
  <c r="H36" i="5"/>
  <c r="G36" i="5"/>
  <c r="F36" i="5"/>
  <c r="E36" i="5"/>
  <c r="D36" i="5"/>
  <c r="U30" i="5"/>
  <c r="T30" i="5"/>
  <c r="S30" i="5"/>
  <c r="R30" i="5"/>
  <c r="Q30" i="5"/>
  <c r="P30" i="5"/>
  <c r="O30" i="5"/>
  <c r="N30" i="5"/>
  <c r="K30" i="5"/>
  <c r="J30" i="5"/>
  <c r="I30" i="5"/>
  <c r="H30" i="5"/>
  <c r="G30" i="5"/>
  <c r="F30" i="5"/>
  <c r="E30" i="5"/>
  <c r="D30" i="5"/>
  <c r="U26" i="5"/>
  <c r="T26" i="5"/>
  <c r="S26" i="5"/>
  <c r="R26" i="5"/>
  <c r="Q26" i="5"/>
  <c r="P26" i="5"/>
  <c r="O26" i="5"/>
  <c r="N26" i="5"/>
  <c r="J26" i="5"/>
  <c r="I26" i="5"/>
  <c r="H26" i="5"/>
  <c r="G26" i="5"/>
  <c r="F26" i="5"/>
  <c r="E26" i="5"/>
  <c r="D26" i="5"/>
  <c r="U22" i="5"/>
  <c r="T22" i="5"/>
  <c r="S22" i="5"/>
  <c r="S10" i="5" s="1"/>
  <c r="R22" i="5"/>
  <c r="Q22" i="5"/>
  <c r="P22" i="5"/>
  <c r="O22" i="5"/>
  <c r="N22" i="5"/>
  <c r="J22" i="5"/>
  <c r="I22" i="5"/>
  <c r="H22" i="5"/>
  <c r="G22" i="5"/>
  <c r="F22" i="5"/>
  <c r="E22" i="5"/>
  <c r="D22" i="5"/>
  <c r="U11" i="5"/>
  <c r="T11" i="5"/>
  <c r="T10" i="5" s="1"/>
  <c r="S11" i="5"/>
  <c r="R11" i="5"/>
  <c r="R10" i="5" s="1"/>
  <c r="Q11" i="5"/>
  <c r="P11" i="5"/>
  <c r="O11" i="5"/>
  <c r="O10" i="5" s="1"/>
  <c r="O94" i="5" s="1"/>
  <c r="N11" i="5"/>
  <c r="N10" i="5" s="1"/>
  <c r="N94" i="5" s="1"/>
  <c r="J11" i="5"/>
  <c r="I11" i="5"/>
  <c r="H11" i="5"/>
  <c r="H10" i="5" s="1"/>
  <c r="G11" i="5"/>
  <c r="G10" i="5" s="1"/>
  <c r="F11" i="5"/>
  <c r="E11" i="5"/>
  <c r="D11" i="5"/>
  <c r="D10" i="5" s="1"/>
  <c r="U10" i="5"/>
  <c r="Q10" i="5"/>
  <c r="P10" i="5"/>
  <c r="J10" i="5"/>
  <c r="J94" i="5" s="1"/>
  <c r="I10" i="5"/>
  <c r="F10" i="5"/>
  <c r="E10" i="5"/>
  <c r="M55" i="5" l="1"/>
  <c r="M39" i="5" s="1"/>
  <c r="M29" i="5" s="1"/>
  <c r="M9" i="5" s="1"/>
  <c r="L10" i="5"/>
  <c r="K94" i="5"/>
  <c r="L55" i="5"/>
  <c r="L39" i="5" s="1"/>
  <c r="L29" i="5" s="1"/>
  <c r="K55" i="5"/>
  <c r="H55" i="5"/>
  <c r="H39" i="5" s="1"/>
  <c r="H29" i="5" s="1"/>
  <c r="H9" i="5" s="1"/>
  <c r="J9" i="5"/>
  <c r="D55" i="5"/>
  <c r="D39" i="5" s="1"/>
  <c r="O9" i="5"/>
  <c r="N9" i="5"/>
  <c r="N55" i="5"/>
  <c r="N39" i="5" s="1"/>
  <c r="R55" i="5"/>
  <c r="R39" i="5" s="1"/>
  <c r="R29" i="5" s="1"/>
  <c r="D29" i="5"/>
  <c r="D9" i="5" s="1"/>
  <c r="E55" i="5"/>
  <c r="E39" i="5" s="1"/>
  <c r="E29" i="5" s="1"/>
  <c r="E9" i="5" s="1"/>
  <c r="I55" i="5"/>
  <c r="I39" i="5" s="1"/>
  <c r="I29" i="5" s="1"/>
  <c r="I9" i="5" s="1"/>
  <c r="O55" i="5"/>
  <c r="O39" i="5" s="1"/>
  <c r="S55" i="5"/>
  <c r="S39" i="5" s="1"/>
  <c r="S29" i="5" s="1"/>
  <c r="S9" i="5" s="1"/>
  <c r="F55" i="5"/>
  <c r="F39" i="5" s="1"/>
  <c r="F29" i="5" s="1"/>
  <c r="F9" i="5" s="1"/>
  <c r="J55" i="5"/>
  <c r="J39" i="5" s="1"/>
  <c r="P55" i="5"/>
  <c r="P39" i="5" s="1"/>
  <c r="P29" i="5" s="1"/>
  <c r="P94" i="5" s="1"/>
  <c r="T55" i="5"/>
  <c r="T39" i="5" s="1"/>
  <c r="T29" i="5" s="1"/>
  <c r="T94" i="5" s="1"/>
  <c r="G55" i="5"/>
  <c r="G39" i="5" s="1"/>
  <c r="G29" i="5" s="1"/>
  <c r="K39" i="5"/>
  <c r="Q55" i="5"/>
  <c r="Q39" i="5" s="1"/>
  <c r="Q29" i="5" s="1"/>
  <c r="Q9" i="5" s="1"/>
  <c r="U55" i="5"/>
  <c r="U39" i="5" s="1"/>
  <c r="U29" i="5" s="1"/>
  <c r="U94" i="5" s="1"/>
  <c r="E94" i="5"/>
  <c r="I94" i="5"/>
  <c r="F94" i="5"/>
  <c r="I88" i="3"/>
  <c r="J88" i="3"/>
  <c r="K88" i="3"/>
  <c r="L88" i="3"/>
  <c r="M88" i="3"/>
  <c r="I85" i="3"/>
  <c r="J85" i="3"/>
  <c r="K85" i="3"/>
  <c r="L85" i="3"/>
  <c r="M85" i="3"/>
  <c r="J81" i="3"/>
  <c r="K81" i="3"/>
  <c r="L81" i="3"/>
  <c r="M81" i="3"/>
  <c r="I76" i="3"/>
  <c r="J76" i="3"/>
  <c r="K76" i="3"/>
  <c r="L76" i="3"/>
  <c r="M76" i="3"/>
  <c r="I71" i="3"/>
  <c r="J71" i="3"/>
  <c r="K71" i="3"/>
  <c r="L71" i="3"/>
  <c r="M71" i="3"/>
  <c r="I66" i="3"/>
  <c r="J66" i="3"/>
  <c r="K66" i="3"/>
  <c r="L66" i="3"/>
  <c r="M66" i="3"/>
  <c r="J61" i="3"/>
  <c r="K61" i="3"/>
  <c r="L61" i="3"/>
  <c r="M61" i="3"/>
  <c r="J56" i="3"/>
  <c r="K56" i="3"/>
  <c r="L56" i="3"/>
  <c r="M56" i="3"/>
  <c r="I40" i="3"/>
  <c r="J40" i="3"/>
  <c r="K40" i="3"/>
  <c r="L40" i="3"/>
  <c r="M40" i="3"/>
  <c r="I30" i="3"/>
  <c r="J30" i="3"/>
  <c r="K30" i="3"/>
  <c r="L30" i="3"/>
  <c r="M30" i="3"/>
  <c r="I36" i="3"/>
  <c r="J36" i="3"/>
  <c r="K36" i="3"/>
  <c r="L36" i="3"/>
  <c r="M36" i="3"/>
  <c r="K29" i="3"/>
  <c r="K94" i="3" s="1"/>
  <c r="O56" i="3"/>
  <c r="P56" i="3"/>
  <c r="Q56" i="3"/>
  <c r="R56" i="3"/>
  <c r="S56" i="3"/>
  <c r="N56" i="3"/>
  <c r="O81" i="3"/>
  <c r="P81" i="3"/>
  <c r="Q81" i="3"/>
  <c r="R81" i="3"/>
  <c r="S81" i="3"/>
  <c r="N81" i="3"/>
  <c r="K10" i="3"/>
  <c r="K9" i="3" s="1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D26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D22" i="3"/>
  <c r="N11" i="3"/>
  <c r="N10" i="3" s="1"/>
  <c r="E11" i="3"/>
  <c r="F11" i="3"/>
  <c r="F10" i="3" s="1"/>
  <c r="G11" i="3"/>
  <c r="H11" i="3"/>
  <c r="H10" i="3" s="1"/>
  <c r="I11" i="3"/>
  <c r="J11" i="3"/>
  <c r="J10" i="3" s="1"/>
  <c r="K11" i="3"/>
  <c r="L11" i="3"/>
  <c r="M11" i="3"/>
  <c r="O11" i="3"/>
  <c r="O10" i="3" s="1"/>
  <c r="P11" i="3"/>
  <c r="P10" i="3" s="1"/>
  <c r="Q11" i="3"/>
  <c r="Q10" i="3" s="1"/>
  <c r="R11" i="3"/>
  <c r="R10" i="3" s="1"/>
  <c r="S11" i="3"/>
  <c r="S10" i="3" s="1"/>
  <c r="D11" i="3"/>
  <c r="D10" i="3" s="1"/>
  <c r="L9" i="5" l="1"/>
  <c r="I10" i="3"/>
  <c r="E10" i="3"/>
  <c r="R9" i="5"/>
  <c r="R94" i="5"/>
  <c r="S94" i="5"/>
  <c r="P9" i="5"/>
  <c r="Q94" i="5"/>
  <c r="D94" i="5"/>
  <c r="G9" i="5"/>
  <c r="G94" i="5"/>
  <c r="T9" i="5"/>
  <c r="H94" i="5"/>
  <c r="U9" i="5"/>
  <c r="G10" i="3"/>
  <c r="J9" i="3"/>
  <c r="J94" i="3"/>
  <c r="K55" i="3"/>
  <c r="K39" i="3" s="1"/>
  <c r="M10" i="3"/>
  <c r="J55" i="3"/>
  <c r="J39" i="3" s="1"/>
  <c r="M55" i="3"/>
  <c r="M39" i="3" s="1"/>
  <c r="L55" i="3"/>
  <c r="L39" i="3" s="1"/>
  <c r="L10" i="3"/>
  <c r="L9" i="3" l="1"/>
  <c r="L94" i="3"/>
  <c r="M9" i="3"/>
  <c r="M94" i="3"/>
  <c r="D30" i="3"/>
  <c r="D40" i="3"/>
  <c r="O88" i="3"/>
  <c r="P88" i="3"/>
  <c r="Q88" i="3"/>
  <c r="R88" i="3"/>
  <c r="S88" i="3"/>
  <c r="N88" i="3"/>
  <c r="O85" i="3"/>
  <c r="P85" i="3"/>
  <c r="Q85" i="3"/>
  <c r="R85" i="3"/>
  <c r="S85" i="3"/>
  <c r="N85" i="3"/>
  <c r="O76" i="3"/>
  <c r="P76" i="3"/>
  <c r="Q76" i="3"/>
  <c r="R76" i="3"/>
  <c r="S76" i="3"/>
  <c r="N76" i="3"/>
  <c r="O71" i="3"/>
  <c r="P71" i="3"/>
  <c r="Q71" i="3"/>
  <c r="R71" i="3"/>
  <c r="N71" i="3"/>
  <c r="O66" i="3"/>
  <c r="P66" i="3"/>
  <c r="Q66" i="3"/>
  <c r="R66" i="3"/>
  <c r="S66" i="3"/>
  <c r="N66" i="3"/>
  <c r="O61" i="3"/>
  <c r="P61" i="3"/>
  <c r="Q61" i="3"/>
  <c r="R61" i="3"/>
  <c r="S61" i="3"/>
  <c r="N61" i="3"/>
  <c r="O40" i="3"/>
  <c r="P40" i="3"/>
  <c r="Q40" i="3"/>
  <c r="R40" i="3"/>
  <c r="S40" i="3"/>
  <c r="N40" i="3"/>
  <c r="O36" i="3"/>
  <c r="P36" i="3"/>
  <c r="Q36" i="3"/>
  <c r="R36" i="3"/>
  <c r="S36" i="3"/>
  <c r="O30" i="3"/>
  <c r="P30" i="3"/>
  <c r="Q30" i="3"/>
  <c r="R30" i="3"/>
  <c r="S30" i="3"/>
  <c r="N30" i="3"/>
  <c r="E88" i="3"/>
  <c r="F88" i="3"/>
  <c r="G88" i="3"/>
  <c r="H88" i="3"/>
  <c r="D88" i="3"/>
  <c r="F85" i="3"/>
  <c r="G85" i="3"/>
  <c r="H85" i="3"/>
  <c r="D85" i="3"/>
  <c r="E81" i="3"/>
  <c r="F81" i="3"/>
  <c r="G81" i="3"/>
  <c r="H81" i="3"/>
  <c r="I81" i="3"/>
  <c r="E76" i="3"/>
  <c r="F76" i="3"/>
  <c r="G76" i="3"/>
  <c r="H76" i="3"/>
  <c r="D76" i="3"/>
  <c r="E71" i="3"/>
  <c r="F71" i="3"/>
  <c r="G71" i="3"/>
  <c r="H71" i="3"/>
  <c r="D71" i="3"/>
  <c r="E66" i="3"/>
  <c r="F66" i="3"/>
  <c r="G66" i="3"/>
  <c r="H66" i="3"/>
  <c r="D66" i="3"/>
  <c r="E61" i="3"/>
  <c r="F61" i="3"/>
  <c r="G61" i="3"/>
  <c r="H61" i="3"/>
  <c r="I61" i="3"/>
  <c r="D61" i="3"/>
  <c r="E56" i="3"/>
  <c r="F56" i="3"/>
  <c r="G56" i="3"/>
  <c r="H56" i="3"/>
  <c r="I56" i="3"/>
  <c r="E40" i="3"/>
  <c r="F40" i="3"/>
  <c r="G40" i="3"/>
  <c r="H40" i="3"/>
  <c r="D56" i="3"/>
  <c r="E36" i="3"/>
  <c r="F36" i="3"/>
  <c r="G36" i="3"/>
  <c r="H36" i="3"/>
  <c r="D36" i="3"/>
  <c r="E30" i="3"/>
  <c r="F30" i="3"/>
  <c r="G30" i="3"/>
  <c r="H30" i="3"/>
  <c r="F55" i="3" l="1"/>
  <c r="I55" i="3"/>
  <c r="I39" i="3" s="1"/>
  <c r="I29" i="3" s="1"/>
  <c r="I9" i="3" s="1"/>
  <c r="E55" i="3"/>
  <c r="E39" i="3" s="1"/>
  <c r="E29" i="3" s="1"/>
  <c r="D55" i="3"/>
  <c r="D39" i="3" s="1"/>
  <c r="D29" i="3" s="1"/>
  <c r="H55" i="3"/>
  <c r="H39" i="3" s="1"/>
  <c r="H29" i="3" s="1"/>
  <c r="H9" i="3" s="1"/>
  <c r="F39" i="3"/>
  <c r="F29" i="3" s="1"/>
  <c r="G55" i="3"/>
  <c r="G39" i="3" s="1"/>
  <c r="G29" i="3" s="1"/>
  <c r="G9" i="3" s="1"/>
  <c r="Q55" i="3"/>
  <c r="Q39" i="3" s="1"/>
  <c r="Q29" i="3" s="1"/>
  <c r="P55" i="3"/>
  <c r="P39" i="3" s="1"/>
  <c r="P29" i="3" s="1"/>
  <c r="R55" i="3"/>
  <c r="R39" i="3" s="1"/>
  <c r="R29" i="3" s="1"/>
  <c r="S55" i="3"/>
  <c r="S39" i="3" s="1"/>
  <c r="S29" i="3" s="1"/>
  <c r="O55" i="3"/>
  <c r="O39" i="3" s="1"/>
  <c r="O29" i="3" s="1"/>
  <c r="S94" i="3" l="1"/>
  <c r="S9" i="3"/>
  <c r="E94" i="3"/>
  <c r="E9" i="3"/>
  <c r="F94" i="3"/>
  <c r="F9" i="3"/>
  <c r="P94" i="3"/>
  <c r="P9" i="3"/>
  <c r="O94" i="3"/>
  <c r="O9" i="3"/>
  <c r="Q9" i="3"/>
  <c r="Q94" i="3"/>
  <c r="D94" i="3"/>
  <c r="D9" i="3"/>
  <c r="R9" i="3"/>
  <c r="R94" i="3"/>
  <c r="H94" i="3"/>
  <c r="G94" i="3"/>
  <c r="I94" i="3"/>
  <c r="N55" i="3"/>
  <c r="N39" i="3" s="1"/>
  <c r="N36" i="3"/>
  <c r="N29" i="3" l="1"/>
  <c r="N94" i="3" l="1"/>
  <c r="N9" i="3"/>
</calcChain>
</file>

<file path=xl/sharedStrings.xml><?xml version="1.0" encoding="utf-8"?>
<sst xmlns="http://schemas.openxmlformats.org/spreadsheetml/2006/main" count="595" uniqueCount="248">
  <si>
    <t>Индекс</t>
  </si>
  <si>
    <t>Наименование учебных  циклов, дисциплин,  МДК, профессиональных модулей, практик</t>
  </si>
  <si>
    <t>Формы промежуточной аттестации</t>
  </si>
  <si>
    <t>I курс</t>
  </si>
  <si>
    <t>II курс</t>
  </si>
  <si>
    <t>III курс</t>
  </si>
  <si>
    <t>IV курс</t>
  </si>
  <si>
    <t>1 сем.</t>
  </si>
  <si>
    <t>2 сем.</t>
  </si>
  <si>
    <t>3 сем.</t>
  </si>
  <si>
    <t>4 сем.</t>
  </si>
  <si>
    <t>5 сем.</t>
  </si>
  <si>
    <t>6 сем.</t>
  </si>
  <si>
    <t>7 сем.</t>
  </si>
  <si>
    <t>8 сем.</t>
  </si>
  <si>
    <t>курсовых работ (проектов)</t>
  </si>
  <si>
    <t>Иностранный язык</t>
  </si>
  <si>
    <t>-, ДЗ</t>
  </si>
  <si>
    <t>Математика</t>
  </si>
  <si>
    <t>История</t>
  </si>
  <si>
    <t>Физическая культура</t>
  </si>
  <si>
    <t>Информатика</t>
  </si>
  <si>
    <t>Химия</t>
  </si>
  <si>
    <t>ОГСЭ.00</t>
  </si>
  <si>
    <t>ОГСЭ.01</t>
  </si>
  <si>
    <t>Основы философии</t>
  </si>
  <si>
    <t>ОГСЭ.02</t>
  </si>
  <si>
    <t>ОГСЭ.03</t>
  </si>
  <si>
    <t>-,-,-,-,-,ДЗ</t>
  </si>
  <si>
    <t>ОГСЭ.04</t>
  </si>
  <si>
    <t>ОГСЭ.05</t>
  </si>
  <si>
    <t>ЕН.00</t>
  </si>
  <si>
    <t>ЕН.01</t>
  </si>
  <si>
    <t>ЕН.02</t>
  </si>
  <si>
    <t>Экологические основы природопользования</t>
  </si>
  <si>
    <t>П.00</t>
  </si>
  <si>
    <t>ОП.00</t>
  </si>
  <si>
    <t>ОП.01</t>
  </si>
  <si>
    <t>ОП.02</t>
  </si>
  <si>
    <t>ОП.03</t>
  </si>
  <si>
    <t>ОП.04</t>
  </si>
  <si>
    <t>Информационные технологии в профессиональной деятельности</t>
  </si>
  <si>
    <t>ОП.05</t>
  </si>
  <si>
    <t>Метрология и стандартизация</t>
  </si>
  <si>
    <t>ОП.06</t>
  </si>
  <si>
    <t>Правовые основы профессиональной деятельности</t>
  </si>
  <si>
    <t>ОП.07</t>
  </si>
  <si>
    <t>Основы экономики, менеджмента и маркетинга</t>
  </si>
  <si>
    <t>ОП.08</t>
  </si>
  <si>
    <t>Охрана труда</t>
  </si>
  <si>
    <t>ОП.09</t>
  </si>
  <si>
    <t>Безопасность жизнедеятельности</t>
  </si>
  <si>
    <t>ОП.10</t>
  </si>
  <si>
    <t>ПМ.00</t>
  </si>
  <si>
    <t>ПМ.01</t>
  </si>
  <si>
    <t>МДК.01.01</t>
  </si>
  <si>
    <t>Учебная практика</t>
  </si>
  <si>
    <t>ПП.01</t>
  </si>
  <si>
    <t>Практика по профилю специальности</t>
  </si>
  <si>
    <t>ПМ.02</t>
  </si>
  <si>
    <t>МДК.02.01</t>
  </si>
  <si>
    <t>УП.02</t>
  </si>
  <si>
    <t>ПП.02</t>
  </si>
  <si>
    <t>ПМ.03</t>
  </si>
  <si>
    <t>МДК.03.01</t>
  </si>
  <si>
    <t>УП.03</t>
  </si>
  <si>
    <t>ПП.03</t>
  </si>
  <si>
    <t>ПМ.04</t>
  </si>
  <si>
    <t>МДК.04.01</t>
  </si>
  <si>
    <t>ПП.04</t>
  </si>
  <si>
    <t>ПМ.05</t>
  </si>
  <si>
    <t>МДК.05.01</t>
  </si>
  <si>
    <t>ПП.05</t>
  </si>
  <si>
    <t>ПМ.06</t>
  </si>
  <si>
    <t>МДК.06.01</t>
  </si>
  <si>
    <t>ПП.06</t>
  </si>
  <si>
    <t>ПМ.07</t>
  </si>
  <si>
    <t>МДК.07.01</t>
  </si>
  <si>
    <t>Всего</t>
  </si>
  <si>
    <t>дисциплин и МДК</t>
  </si>
  <si>
    <t>учебной практики</t>
  </si>
  <si>
    <t>производственные практики</t>
  </si>
  <si>
    <t>Преддипломная практика</t>
  </si>
  <si>
    <t>экзаменов</t>
  </si>
  <si>
    <t>зачетов</t>
  </si>
  <si>
    <t>Учебная нагрузка обучающихся  (час)</t>
  </si>
  <si>
    <t>самостоятельная</t>
  </si>
  <si>
    <t>16 нед.  576 час.</t>
  </si>
  <si>
    <t>23 нед.     828 час.</t>
  </si>
  <si>
    <t>Основы безопасности жизнедеятельности</t>
  </si>
  <si>
    <t>Бухгалтерский учет в общественном питании</t>
  </si>
  <si>
    <t>ОП.11</t>
  </si>
  <si>
    <t>Основы контроля качества продукции предприятий общественного питания</t>
  </si>
  <si>
    <t>Основы  предпринимательской деятельности</t>
  </si>
  <si>
    <t>ОП.13</t>
  </si>
  <si>
    <t>Выполнение работ по профессии  Повар</t>
  </si>
  <si>
    <t>Государственная итоговая аттестация</t>
  </si>
  <si>
    <t>2. План учебного процесса</t>
  </si>
  <si>
    <t>Общеобразовательный учебный цикл</t>
  </si>
  <si>
    <t>ПДП</t>
  </si>
  <si>
    <t>Производственная практика (преддипломная)</t>
  </si>
  <si>
    <t>ГИА</t>
  </si>
  <si>
    <t>з, ДЗ</t>
  </si>
  <si>
    <t>з/з/з/з/з/ДЗ</t>
  </si>
  <si>
    <t>ОДБ.00</t>
  </si>
  <si>
    <t>Базовые дисциплины</t>
  </si>
  <si>
    <t>Русский язык</t>
  </si>
  <si>
    <t>Литература</t>
  </si>
  <si>
    <t>ОДБ.01</t>
  </si>
  <si>
    <t>ОДБ.02</t>
  </si>
  <si>
    <t>ОДБ.03</t>
  </si>
  <si>
    <t>ОДБ.04</t>
  </si>
  <si>
    <t>ОДБ.05</t>
  </si>
  <si>
    <t>ОДБ.06</t>
  </si>
  <si>
    <t>ОДБ.07</t>
  </si>
  <si>
    <t>ОДБ.08</t>
  </si>
  <si>
    <t>ОДУ.00</t>
  </si>
  <si>
    <t>ОДУ.01</t>
  </si>
  <si>
    <t>ОДУ.02</t>
  </si>
  <si>
    <t>ОДУ.03</t>
  </si>
  <si>
    <t>ОП.14</t>
  </si>
  <si>
    <t>-,-,-,-,-,Э</t>
  </si>
  <si>
    <t>Учебные дисциплины на углубленном уровне изучения</t>
  </si>
  <si>
    <t>Организация хранения и контроль запасов и сырья</t>
  </si>
  <si>
    <t>Объем образовательной нагрузки</t>
  </si>
  <si>
    <t>Во взаимодействии с преподавателем</t>
  </si>
  <si>
    <t>Всего учебных занятий</t>
  </si>
  <si>
    <t>Теоретическое обучение</t>
  </si>
  <si>
    <t xml:space="preserve"> лабораторных  и практических  занятий</t>
  </si>
  <si>
    <t xml:space="preserve">По практике производственной и учебной </t>
  </si>
  <si>
    <t>Промежуточная аттестация</t>
  </si>
  <si>
    <t>Нагрузка на дисциплины и МДК</t>
  </si>
  <si>
    <t xml:space="preserve">в т.ч. по дисциплинам и МДК </t>
  </si>
  <si>
    <t>Распределение  учебной  нагрузки по курсам и семестрам (час.в семестр)</t>
  </si>
  <si>
    <t>4</t>
  </si>
  <si>
    <t>0.00</t>
  </si>
  <si>
    <t>Э,Э</t>
  </si>
  <si>
    <t>Астрономия</t>
  </si>
  <si>
    <t>Профессиональная подготовка</t>
  </si>
  <si>
    <t>Общий гуманитарный и социально-экономический   цикл</t>
  </si>
  <si>
    <t>Иностранный язык в профессиональной деятельности</t>
  </si>
  <si>
    <t>Психология общения</t>
  </si>
  <si>
    <t>Математический и общий естественнонаучный   цикл</t>
  </si>
  <si>
    <t>Общепрофессиональный цикл</t>
  </si>
  <si>
    <t xml:space="preserve">Микробиология, физиология питания, санитария и гигиена </t>
  </si>
  <si>
    <t>Техническое оснащение организаций питания</t>
  </si>
  <si>
    <t>Организация обслуживания</t>
  </si>
  <si>
    <t>Профессиональный цикл</t>
  </si>
  <si>
    <t>Организация и ведение процессов приготовления  и подготовки к реализации полуфабрикатов для блюд, кулинарных изделий сложного ассортимента</t>
  </si>
  <si>
    <t xml:space="preserve">Организация процессов приготовления, подготовки к реализации кулинарных полуфабрикатов </t>
  </si>
  <si>
    <t>МДК.01.02</t>
  </si>
  <si>
    <t xml:space="preserve">Процессы приготовления, подготовки к реализации кулинарных полуфабрикатов </t>
  </si>
  <si>
    <t>УП.01</t>
  </si>
  <si>
    <t>Производственная практика (по профилю специальности)</t>
  </si>
  <si>
    <t>Организация и ведение процессов приготовления, оформления и подготовки к реализации горячих блюд, кулинарных изделий, закусок сложного ассортимента с учетом потребностей различных категорий потребителей, видов и форм обслуживания</t>
  </si>
  <si>
    <t>Организация процессов приготовления, подготовки к реализации горячих блюд, кулинарных изделий, закусок сложного ассортимента</t>
  </si>
  <si>
    <t>МДК.02.02</t>
  </si>
  <si>
    <t>Процессы приготовления, подготовки к реализации горячих блюд, кулинарных изделий, закусок сложного ассортимента</t>
  </si>
  <si>
    <t>Организация и ведение процессов приготовления, оформления и подготовки к реализации холодных блюд, кулинарных изделий, закусок сложного ассортимента с учетом потребностей различных категорий потребителей, видов и форм обслуживания</t>
  </si>
  <si>
    <t>Организация процессов приготовления, подготовки к реализации холодных блюд, кулинарных изделий, закусок сложного ассортимента</t>
  </si>
  <si>
    <t>МДК.03.02</t>
  </si>
  <si>
    <t>Процессы приготовления, подготовки к реализации холодных блюд, кулинарных изделий, закусок сложного ассортимента</t>
  </si>
  <si>
    <t>Организация и ведение процессов  приготовления, оформления и подготовки к реализации холодных и горячих десертов, напитков сложного ассортимента с учетом потребностей различных категорий потребителей, видов и форм обслуживания</t>
  </si>
  <si>
    <t>МДК.04.02</t>
  </si>
  <si>
    <t>Организация процессов  приготовления,  подготовки к реализации холодных и горячих десертов, напитков сложного ассортимента</t>
  </si>
  <si>
    <t>Процессы  приготовления,  подготовки к реализации холодных и горячих десертов, напитков сложного ассортимента</t>
  </si>
  <si>
    <t>УП.04</t>
  </si>
  <si>
    <t>Организация и ведение процессов приготовления, оформления и подготовки к реализации хлебобулочных, мучных кондитерских изделий сложного ассортимента с учетом потребностей различных категорий потребителей, видов и форм обслуживания</t>
  </si>
  <si>
    <t>Организация процессов приготовления, подготовки к реализации хлебобулочных, мучных кондитерских изделий сложного ассортимента</t>
  </si>
  <si>
    <t>МДК.05.02</t>
  </si>
  <si>
    <t>Процессы приготовления, подготовки к реализации хлебобулочных, мучных кондитерских изделий сложного ассортимента</t>
  </si>
  <si>
    <t>УП.05</t>
  </si>
  <si>
    <t>Организация  и контроль текущей деятельности подчиненного персонала</t>
  </si>
  <si>
    <t>Оперативное управление текущей деятельностью подчиненного персонала</t>
  </si>
  <si>
    <t>ПП.07</t>
  </si>
  <si>
    <t>ПМ.08</t>
  </si>
  <si>
    <t>МДК.08.01</t>
  </si>
  <si>
    <t>Выполнение работ по профессии  Кондитер</t>
  </si>
  <si>
    <t>ПП.08</t>
  </si>
  <si>
    <t>-,ДЗ</t>
  </si>
  <si>
    <t>Физика</t>
  </si>
  <si>
    <t>ОДБ.09</t>
  </si>
  <si>
    <t>Биология</t>
  </si>
  <si>
    <t>Способы поиска работы и трудоустройства/Социальная адаптация и основы социально-правовых знаний</t>
  </si>
  <si>
    <t>9 нед    324 час</t>
  </si>
  <si>
    <t>10,5 нед.    378 час.</t>
  </si>
  <si>
    <t>12 нед. 432 час.</t>
  </si>
  <si>
    <t>19,5 нед.     702 час.</t>
  </si>
  <si>
    <t>216</t>
  </si>
  <si>
    <t>-,-,-,-,-,Эм</t>
  </si>
  <si>
    <t>Э,-,-,-,-,-</t>
  </si>
  <si>
    <t>9,5 нед.    342 час.</t>
  </si>
  <si>
    <t>14,5нед.    522час.</t>
  </si>
  <si>
    <t>1Э/3ДЗ</t>
  </si>
  <si>
    <t>ОП.12</t>
  </si>
  <si>
    <t>3</t>
  </si>
  <si>
    <t>Выполнение работ  по профессии Повар 16675</t>
  </si>
  <si>
    <t>Выполнение работ по профессии Кондитер 12901</t>
  </si>
  <si>
    <t>Профессиональная   подготовка</t>
  </si>
  <si>
    <t>-, Э</t>
  </si>
  <si>
    <t xml:space="preserve">Выпускная квалификационная работа.  Дипломная работа. </t>
  </si>
  <si>
    <t>Государственный экзамен (демонстрационный экзамен)</t>
  </si>
  <si>
    <t>дифференцированных зачетов</t>
  </si>
  <si>
    <t>1Э/1ДЗ</t>
  </si>
  <si>
    <t>6Э/8ДЗ</t>
  </si>
  <si>
    <t>Выполнение  выпускной квалификационной работы с  18.05. по  14.06.   (всего 4 недели)</t>
  </si>
  <si>
    <t>Защита выпускной квалификационной работы и Государственный экзамен (демонстрационный экзамен) с 15.06. по 28.06.. (всего 2 недели)</t>
  </si>
  <si>
    <t>МДК.06.02</t>
  </si>
  <si>
    <t>Системы автоматизации в ресторанном бизнесе</t>
  </si>
  <si>
    <r>
      <rPr>
        <b/>
        <sz val="18"/>
        <color indexed="55"/>
        <rFont val="Times New Roman"/>
        <family val="1"/>
        <charset val="204"/>
      </rPr>
      <t>43.02.15 Поварское и кондитерское дело</t>
    </r>
    <r>
      <rPr>
        <b/>
        <sz val="14"/>
        <color indexed="55"/>
        <rFont val="Times New Roman"/>
        <family val="1"/>
        <charset val="204"/>
      </rPr>
      <t xml:space="preserve"> (начало подготовки 2021-2022 уч.год)</t>
    </r>
  </si>
  <si>
    <t>Родная литература</t>
  </si>
  <si>
    <t>ОДБ.10</t>
  </si>
  <si>
    <t>ОДД.00</t>
  </si>
  <si>
    <t>Дополнительные учебные дисциплины</t>
  </si>
  <si>
    <t>ОДД.01</t>
  </si>
  <si>
    <t>Основы проектной деятельности (индивидуальный проект)</t>
  </si>
  <si>
    <t>ПА</t>
  </si>
  <si>
    <t>3ДЗ</t>
  </si>
  <si>
    <t>1ДЗ</t>
  </si>
  <si>
    <t>ДЗ,-</t>
  </si>
  <si>
    <t>5Э/6ДЗ</t>
  </si>
  <si>
    <t>5Э/10ДЗ</t>
  </si>
  <si>
    <t>-, ДЗ,-,-,-,-</t>
  </si>
  <si>
    <t>-, -,-,ДЗ,-,-</t>
  </si>
  <si>
    <t>-,Э,-,-,-,-</t>
  </si>
  <si>
    <t>-,-,-,ДЗ,-,-</t>
  </si>
  <si>
    <t>-, -,Э,-,-,-</t>
  </si>
  <si>
    <t>-, -,-,Э,-,-</t>
  </si>
  <si>
    <t>-, -,ДЗ,-,-,-</t>
  </si>
  <si>
    <t>-,ДЗ,-,-,-,-</t>
  </si>
  <si>
    <t>-,-,-,-,Э,-</t>
  </si>
  <si>
    <t>ДЗ,-,-,-,-,-</t>
  </si>
  <si>
    <t>Эм,-,-,-,-,-</t>
  </si>
  <si>
    <t>-,-,-,Эм,-,-</t>
  </si>
  <si>
    <t>-,Эм,-,-,-,-</t>
  </si>
  <si>
    <t>-,-,Эм,-,-,-</t>
  </si>
  <si>
    <t>-,-,-,-,Эм,-</t>
  </si>
  <si>
    <t>-,-,-,-,ДЗ,-</t>
  </si>
  <si>
    <t>-,-,-,Эк,-,-</t>
  </si>
  <si>
    <t>-,-,-,-,Эк,-</t>
  </si>
  <si>
    <t>6Эм/2Эк/6Э/29ДЗ</t>
  </si>
  <si>
    <t>6Эм/2Эк/8Э/33ДЗ</t>
  </si>
  <si>
    <t>6Эм/2Эк/21ДЗ</t>
  </si>
  <si>
    <t>6Эм/2Эк/13Э/43ДЗ</t>
  </si>
  <si>
    <t>ФГОС СПО</t>
  </si>
  <si>
    <t>Вариатив</t>
  </si>
  <si>
    <t>252</t>
  </si>
  <si>
    <r>
      <rPr>
        <b/>
        <sz val="18"/>
        <color indexed="55"/>
        <rFont val="Times New Roman"/>
        <family val="1"/>
        <charset val="204"/>
      </rPr>
      <t>43.02.15 Поварское и кондитерское дело</t>
    </r>
    <r>
      <rPr>
        <b/>
        <sz val="14"/>
        <color indexed="55"/>
        <rFont val="Times New Roman"/>
        <family val="1"/>
        <charset val="204"/>
      </rPr>
      <t xml:space="preserve"> (начало подготовки 2022-2023 уч.год)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</si>
</sst>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204"/>
    </font>
    <font>
      <sz val="12"/>
      <color indexed="55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4"/>
      <color indexed="55"/>
      <name val="Times New Roman"/>
      <family val="1"/>
      <charset val="204"/>
    </font>
    <font>
      <sz val="14"/>
      <color indexed="55"/>
      <name val="Calibri"/>
      <family val="2"/>
      <charset val="204"/>
    </font>
    <font>
      <sz val="14"/>
      <color indexed="55"/>
      <name val="Times New Roman"/>
      <family val="1"/>
      <charset val="204"/>
    </font>
    <font>
      <sz val="12"/>
      <color indexed="55"/>
      <name val="Calibri"/>
      <family val="2"/>
      <charset val="204"/>
    </font>
    <font>
      <b/>
      <sz val="11"/>
      <color indexed="5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indexed="55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2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1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8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" fontId="1" fillId="0" borderId="2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justify" vertical="center" wrapText="1"/>
    </xf>
    <xf numFmtId="49" fontId="2" fillId="7" borderId="4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justify" vertical="center" wrapText="1"/>
    </xf>
    <xf numFmtId="49" fontId="2" fillId="7" borderId="2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vertical="center" wrapText="1"/>
    </xf>
    <xf numFmtId="49" fontId="2" fillId="8" borderId="2" xfId="0" applyNumberFormat="1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9" fontId="2" fillId="8" borderId="4" xfId="0" applyNumberFormat="1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vertical="center" wrapText="1"/>
    </xf>
    <xf numFmtId="49" fontId="2" fillId="9" borderId="4" xfId="0" applyNumberFormat="1" applyFont="1" applyFill="1" applyBorder="1" applyAlignment="1">
      <alignment horizontal="center" vertical="center" wrapText="1"/>
    </xf>
    <xf numFmtId="49" fontId="2" fillId="9" borderId="2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8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2" fillId="8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49" fontId="1" fillId="0" borderId="6" xfId="0" applyNumberFormat="1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0" xfId="0" applyFont="1" applyBorder="1"/>
    <xf numFmtId="0" fontId="4" fillId="0" borderId="10" xfId="0" applyFont="1" applyBorder="1"/>
    <xf numFmtId="0" fontId="1" fillId="0" borderId="14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0" fillId="0" borderId="1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DEADA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B3A2C7"/>
      <rgbColor rgb="00FFCC99"/>
      <rgbColor rgb="003366FF"/>
      <rgbColor rgb="0033CCCC"/>
      <rgbColor rgb="0099CC00"/>
      <rgbColor rgb="00FFC0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91E1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U104"/>
  <sheetViews>
    <sheetView tabSelected="1" zoomScale="85" zoomScaleNormal="85" zoomScaleSheetLayoutView="75" workbookViewId="0">
      <selection activeCell="B31" sqref="B31"/>
    </sheetView>
  </sheetViews>
  <sheetFormatPr defaultColWidth="8.5703125" defaultRowHeight="15" x14ac:dyDescent="0.25"/>
  <cols>
    <col min="1" max="1" width="15.7109375" customWidth="1"/>
    <col min="2" max="2" width="49.28515625" customWidth="1"/>
    <col min="3" max="3" width="21.140625" customWidth="1"/>
    <col min="4" max="4" width="13.28515625" customWidth="1"/>
    <col min="5" max="5" width="12" customWidth="1"/>
    <col min="6" max="6" width="10.28515625" customWidth="1"/>
    <col min="7" max="10" width="11.28515625" customWidth="1"/>
    <col min="11" max="11" width="10.140625" customWidth="1"/>
    <col min="12" max="12" width="9.85546875" customWidth="1"/>
    <col min="13" max="13" width="10.42578125" customWidth="1"/>
    <col min="14" max="14" width="11" customWidth="1"/>
    <col min="15" max="15" width="10.28515625" customWidth="1"/>
    <col min="16" max="16" width="10.85546875" customWidth="1"/>
    <col min="17" max="17" width="10.140625" customWidth="1"/>
    <col min="18" max="18" width="10.42578125" customWidth="1"/>
    <col min="19" max="19" width="10.28515625" customWidth="1"/>
  </cols>
  <sheetData>
    <row r="1" spans="1:21" ht="40.5" customHeight="1" thickBot="1" x14ac:dyDescent="0.35">
      <c r="B1" s="18" t="s">
        <v>97</v>
      </c>
      <c r="C1" s="131" t="s">
        <v>247</v>
      </c>
      <c r="D1" s="131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</row>
    <row r="2" spans="1:21" ht="18.75" customHeight="1" thickBot="1" x14ac:dyDescent="0.3">
      <c r="A2" s="90" t="s">
        <v>0</v>
      </c>
      <c r="B2" s="90" t="s">
        <v>1</v>
      </c>
      <c r="C2" s="113" t="s">
        <v>2</v>
      </c>
      <c r="D2" s="110" t="s">
        <v>124</v>
      </c>
      <c r="E2" s="99" t="s">
        <v>85</v>
      </c>
      <c r="F2" s="100"/>
      <c r="G2" s="100"/>
      <c r="H2" s="100"/>
      <c r="I2" s="100"/>
      <c r="J2" s="100"/>
      <c r="K2" s="120"/>
      <c r="L2" s="107" t="s">
        <v>133</v>
      </c>
      <c r="M2" s="107"/>
      <c r="N2" s="107"/>
      <c r="O2" s="107"/>
      <c r="P2" s="107"/>
      <c r="Q2" s="107"/>
      <c r="R2" s="107"/>
      <c r="S2" s="107"/>
    </row>
    <row r="3" spans="1:21" ht="30" customHeight="1" thickBot="1" x14ac:dyDescent="0.3">
      <c r="A3" s="91"/>
      <c r="B3" s="91"/>
      <c r="C3" s="114"/>
      <c r="D3" s="111"/>
      <c r="E3" s="110" t="s">
        <v>86</v>
      </c>
      <c r="F3" s="99" t="s">
        <v>125</v>
      </c>
      <c r="G3" s="100"/>
      <c r="H3" s="100"/>
      <c r="I3" s="100"/>
      <c r="J3" s="100"/>
      <c r="K3" s="120"/>
      <c r="L3" s="107" t="s">
        <v>3</v>
      </c>
      <c r="M3" s="107"/>
      <c r="N3" s="107" t="s">
        <v>4</v>
      </c>
      <c r="O3" s="107"/>
      <c r="P3" s="107" t="s">
        <v>5</v>
      </c>
      <c r="Q3" s="107"/>
      <c r="R3" s="107" t="s">
        <v>6</v>
      </c>
      <c r="S3" s="107"/>
    </row>
    <row r="4" spans="1:21" ht="24" customHeight="1" thickBot="1" x14ac:dyDescent="0.3">
      <c r="A4" s="91"/>
      <c r="B4" s="91"/>
      <c r="C4" s="114"/>
      <c r="D4" s="111"/>
      <c r="E4" s="111"/>
      <c r="F4" s="99" t="s">
        <v>131</v>
      </c>
      <c r="G4" s="100"/>
      <c r="H4" s="100"/>
      <c r="I4" s="100"/>
      <c r="J4" s="110" t="s">
        <v>129</v>
      </c>
      <c r="K4" s="96" t="s">
        <v>130</v>
      </c>
      <c r="L4" s="32" t="s">
        <v>7</v>
      </c>
      <c r="M4" s="32" t="s">
        <v>8</v>
      </c>
      <c r="N4" s="32" t="s">
        <v>9</v>
      </c>
      <c r="O4" s="32" t="s">
        <v>10</v>
      </c>
      <c r="P4" s="32" t="s">
        <v>11</v>
      </c>
      <c r="Q4" s="32" t="s">
        <v>12</v>
      </c>
      <c r="R4" s="32" t="s">
        <v>13</v>
      </c>
      <c r="S4" s="32" t="s">
        <v>14</v>
      </c>
    </row>
    <row r="5" spans="1:21" ht="12.75" customHeight="1" thickBot="1" x14ac:dyDescent="0.3">
      <c r="A5" s="91"/>
      <c r="B5" s="91"/>
      <c r="C5" s="114"/>
      <c r="D5" s="111"/>
      <c r="E5" s="111"/>
      <c r="F5" s="110" t="s">
        <v>126</v>
      </c>
      <c r="G5" s="99" t="s">
        <v>132</v>
      </c>
      <c r="H5" s="100"/>
      <c r="I5" s="100"/>
      <c r="J5" s="111"/>
      <c r="K5" s="97"/>
      <c r="L5" s="90" t="s">
        <v>87</v>
      </c>
      <c r="M5" s="90" t="s">
        <v>88</v>
      </c>
      <c r="N5" s="90" t="s">
        <v>186</v>
      </c>
      <c r="O5" s="90" t="s">
        <v>187</v>
      </c>
      <c r="P5" s="90" t="s">
        <v>191</v>
      </c>
      <c r="Q5" s="90" t="s">
        <v>192</v>
      </c>
      <c r="R5" s="90" t="s">
        <v>184</v>
      </c>
      <c r="S5" s="90" t="s">
        <v>185</v>
      </c>
    </row>
    <row r="6" spans="1:21" ht="16.5" customHeight="1" x14ac:dyDescent="0.25">
      <c r="A6" s="91"/>
      <c r="B6" s="91"/>
      <c r="C6" s="114"/>
      <c r="D6" s="111"/>
      <c r="E6" s="111"/>
      <c r="F6" s="111"/>
      <c r="G6" s="110" t="s">
        <v>127</v>
      </c>
      <c r="H6" s="110" t="s">
        <v>128</v>
      </c>
      <c r="I6" s="133" t="s">
        <v>15</v>
      </c>
      <c r="J6" s="111"/>
      <c r="K6" s="97"/>
      <c r="L6" s="108"/>
      <c r="M6" s="108"/>
      <c r="N6" s="108"/>
      <c r="O6" s="108"/>
      <c r="P6" s="108"/>
      <c r="Q6" s="108"/>
      <c r="R6" s="108"/>
      <c r="S6" s="108"/>
    </row>
    <row r="7" spans="1:21" ht="105.75" customHeight="1" thickBot="1" x14ac:dyDescent="0.3">
      <c r="A7" s="92"/>
      <c r="B7" s="92"/>
      <c r="C7" s="115"/>
      <c r="D7" s="112"/>
      <c r="E7" s="112"/>
      <c r="F7" s="112"/>
      <c r="G7" s="112"/>
      <c r="H7" s="112"/>
      <c r="I7" s="134"/>
      <c r="J7" s="112"/>
      <c r="K7" s="98"/>
      <c r="L7" s="109"/>
      <c r="M7" s="109"/>
      <c r="N7" s="109"/>
      <c r="O7" s="109"/>
      <c r="P7" s="109"/>
      <c r="Q7" s="109"/>
      <c r="R7" s="109"/>
      <c r="S7" s="109"/>
      <c r="U7" s="38"/>
    </row>
    <row r="8" spans="1:21" ht="16.5" thickBot="1" x14ac:dyDescent="0.3">
      <c r="A8" s="4">
        <v>1</v>
      </c>
      <c r="B8" s="2">
        <v>2</v>
      </c>
      <c r="C8" s="5" t="s">
        <v>195</v>
      </c>
      <c r="D8" s="5" t="s">
        <v>134</v>
      </c>
      <c r="E8" s="1">
        <v>5</v>
      </c>
      <c r="F8" s="1">
        <v>6</v>
      </c>
      <c r="G8" s="1">
        <v>7</v>
      </c>
      <c r="H8" s="1">
        <v>8</v>
      </c>
      <c r="I8" s="1">
        <v>9</v>
      </c>
      <c r="J8" s="1">
        <v>10</v>
      </c>
      <c r="K8" s="1">
        <v>12</v>
      </c>
      <c r="L8" s="1">
        <v>13</v>
      </c>
      <c r="M8" s="1">
        <v>14</v>
      </c>
      <c r="N8" s="1">
        <v>15</v>
      </c>
      <c r="O8" s="1">
        <v>16</v>
      </c>
      <c r="P8" s="1">
        <v>17</v>
      </c>
      <c r="Q8" s="1">
        <v>18</v>
      </c>
      <c r="R8" s="1">
        <v>19</v>
      </c>
      <c r="S8" s="1">
        <v>20</v>
      </c>
    </row>
    <row r="9" spans="1:21" ht="16.5" thickBot="1" x14ac:dyDescent="0.3">
      <c r="A9" s="4"/>
      <c r="B9" s="2"/>
      <c r="C9" s="5"/>
      <c r="D9" s="86">
        <f>D10+D28+D29+D91+D92+D93</f>
        <v>5940</v>
      </c>
      <c r="E9" s="86">
        <f t="shared" ref="E9:J9" si="0">E10+E28+E29+E91+E92+E93</f>
        <v>214</v>
      </c>
      <c r="F9" s="86">
        <f t="shared" si="0"/>
        <v>3890</v>
      </c>
      <c r="G9" s="86">
        <f t="shared" si="0"/>
        <v>1997</v>
      </c>
      <c r="H9" s="86">
        <f t="shared" si="0"/>
        <v>1861</v>
      </c>
      <c r="I9" s="86">
        <f t="shared" si="0"/>
        <v>32</v>
      </c>
      <c r="J9" s="86">
        <f t="shared" si="0"/>
        <v>1584</v>
      </c>
      <c r="K9" s="1">
        <f>SUM(K10,K29)</f>
        <v>252</v>
      </c>
      <c r="L9" s="1">
        <f>SUM(L10,L29)</f>
        <v>576</v>
      </c>
      <c r="M9" s="1">
        <f t="shared" ref="M9:S9" si="1">SUM(M10,M29)</f>
        <v>828</v>
      </c>
      <c r="N9" s="1">
        <f t="shared" si="1"/>
        <v>432</v>
      </c>
      <c r="O9" s="1">
        <f t="shared" si="1"/>
        <v>702</v>
      </c>
      <c r="P9" s="1">
        <f t="shared" si="1"/>
        <v>342</v>
      </c>
      <c r="Q9" s="1">
        <f t="shared" si="1"/>
        <v>522</v>
      </c>
      <c r="R9" s="1">
        <f t="shared" si="1"/>
        <v>324</v>
      </c>
      <c r="S9" s="1">
        <f t="shared" si="1"/>
        <v>378</v>
      </c>
    </row>
    <row r="10" spans="1:21" s="20" customFormat="1" ht="30" customHeight="1" thickBot="1" x14ac:dyDescent="0.3">
      <c r="A10" s="41" t="s">
        <v>135</v>
      </c>
      <c r="B10" s="42" t="s">
        <v>98</v>
      </c>
      <c r="C10" s="43" t="s">
        <v>221</v>
      </c>
      <c r="D10" s="44">
        <f>SUM(D11,D22,D26)</f>
        <v>1404</v>
      </c>
      <c r="E10" s="44">
        <f t="shared" ref="E10:S10" si="2">SUM(E11,E22,E26)</f>
        <v>0</v>
      </c>
      <c r="F10" s="44">
        <f t="shared" si="2"/>
        <v>1404</v>
      </c>
      <c r="G10" s="44">
        <f t="shared" si="2"/>
        <v>787</v>
      </c>
      <c r="H10" s="44">
        <f t="shared" si="2"/>
        <v>617</v>
      </c>
      <c r="I10" s="44">
        <f t="shared" si="2"/>
        <v>0</v>
      </c>
      <c r="J10" s="44">
        <f t="shared" si="2"/>
        <v>0</v>
      </c>
      <c r="K10" s="44">
        <f>SUM(K28)</f>
        <v>72</v>
      </c>
      <c r="L10" s="44">
        <f t="shared" si="2"/>
        <v>576</v>
      </c>
      <c r="M10" s="44">
        <f t="shared" si="2"/>
        <v>828</v>
      </c>
      <c r="N10" s="44">
        <f t="shared" ref="N10" si="3">SUM(N11,N22,N26)</f>
        <v>0</v>
      </c>
      <c r="O10" s="44">
        <f t="shared" ref="O10" si="4">SUM(O11,O22,O26)</f>
        <v>0</v>
      </c>
      <c r="P10" s="44">
        <f t="shared" ref="P10" si="5">SUM(P11,P22,P26)</f>
        <v>0</v>
      </c>
      <c r="Q10" s="44">
        <f t="shared" ref="Q10" si="6">SUM(Q11,Q22,Q26)</f>
        <v>0</v>
      </c>
      <c r="R10" s="44">
        <f t="shared" ref="R10" si="7">SUM(R11,R22,R26)</f>
        <v>0</v>
      </c>
      <c r="S10" s="44">
        <f t="shared" si="2"/>
        <v>0</v>
      </c>
    </row>
    <row r="11" spans="1:21" s="20" customFormat="1" ht="21" customHeight="1" thickBot="1" x14ac:dyDescent="0.3">
      <c r="A11" s="45" t="s">
        <v>104</v>
      </c>
      <c r="B11" s="46" t="s">
        <v>105</v>
      </c>
      <c r="C11" s="47" t="s">
        <v>220</v>
      </c>
      <c r="D11" s="48">
        <f>SUM(D12:D21)</f>
        <v>1059</v>
      </c>
      <c r="E11" s="48">
        <f t="shared" ref="E11:S11" si="8">SUM(E12:E21)</f>
        <v>0</v>
      </c>
      <c r="F11" s="48">
        <f t="shared" si="8"/>
        <v>1059</v>
      </c>
      <c r="G11" s="48">
        <f t="shared" si="8"/>
        <v>560</v>
      </c>
      <c r="H11" s="48">
        <f t="shared" si="8"/>
        <v>499</v>
      </c>
      <c r="I11" s="48">
        <f t="shared" si="8"/>
        <v>0</v>
      </c>
      <c r="J11" s="48">
        <f t="shared" si="8"/>
        <v>0</v>
      </c>
      <c r="K11" s="48">
        <f t="shared" si="8"/>
        <v>0</v>
      </c>
      <c r="L11" s="48">
        <f t="shared" si="8"/>
        <v>438</v>
      </c>
      <c r="M11" s="48">
        <f t="shared" si="8"/>
        <v>621</v>
      </c>
      <c r="N11" s="48">
        <f>SUM(N12:N21)</f>
        <v>0</v>
      </c>
      <c r="O11" s="48">
        <f t="shared" si="8"/>
        <v>0</v>
      </c>
      <c r="P11" s="48">
        <f t="shared" si="8"/>
        <v>0</v>
      </c>
      <c r="Q11" s="48">
        <f t="shared" si="8"/>
        <v>0</v>
      </c>
      <c r="R11" s="48">
        <f t="shared" si="8"/>
        <v>0</v>
      </c>
      <c r="S11" s="48">
        <f t="shared" si="8"/>
        <v>0</v>
      </c>
    </row>
    <row r="12" spans="1:21" s="20" customFormat="1" ht="17.25" customHeight="1" thickBot="1" x14ac:dyDescent="0.3">
      <c r="A12" s="9" t="s">
        <v>108</v>
      </c>
      <c r="B12" s="34" t="s">
        <v>106</v>
      </c>
      <c r="C12" s="35" t="s">
        <v>136</v>
      </c>
      <c r="D12" s="3">
        <v>117</v>
      </c>
      <c r="E12" s="3"/>
      <c r="F12" s="3">
        <v>117</v>
      </c>
      <c r="G12" s="4">
        <v>58</v>
      </c>
      <c r="H12" s="3">
        <v>59</v>
      </c>
      <c r="I12" s="3"/>
      <c r="J12" s="3"/>
      <c r="K12" s="3"/>
      <c r="L12" s="3">
        <v>48</v>
      </c>
      <c r="M12" s="3">
        <v>69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</row>
    <row r="13" spans="1:21" s="20" customFormat="1" ht="18" customHeight="1" thickBot="1" x14ac:dyDescent="0.3">
      <c r="A13" s="4" t="s">
        <v>109</v>
      </c>
      <c r="B13" s="36" t="s">
        <v>107</v>
      </c>
      <c r="C13" s="23" t="s">
        <v>17</v>
      </c>
      <c r="D13" s="3">
        <v>81</v>
      </c>
      <c r="E13" s="3"/>
      <c r="F13" s="3">
        <v>81</v>
      </c>
      <c r="G13" s="4">
        <v>43</v>
      </c>
      <c r="H13" s="3">
        <v>38</v>
      </c>
      <c r="I13" s="3"/>
      <c r="J13" s="3"/>
      <c r="K13" s="3"/>
      <c r="L13" s="3">
        <v>36</v>
      </c>
      <c r="M13" s="3">
        <v>45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</row>
    <row r="14" spans="1:21" s="20" customFormat="1" ht="18" customHeight="1" thickBot="1" x14ac:dyDescent="0.3">
      <c r="A14" s="4" t="s">
        <v>110</v>
      </c>
      <c r="B14" s="36" t="s">
        <v>210</v>
      </c>
      <c r="C14" s="23" t="s">
        <v>219</v>
      </c>
      <c r="D14" s="3">
        <v>36</v>
      </c>
      <c r="E14" s="3"/>
      <c r="F14" s="3">
        <v>36</v>
      </c>
      <c r="G14" s="4">
        <v>28</v>
      </c>
      <c r="H14" s="3">
        <v>8</v>
      </c>
      <c r="I14" s="3"/>
      <c r="J14" s="3"/>
      <c r="K14" s="3"/>
      <c r="L14" s="3">
        <v>36</v>
      </c>
      <c r="M14" s="3">
        <v>0</v>
      </c>
      <c r="N14" s="3"/>
      <c r="O14" s="3"/>
      <c r="P14" s="3"/>
      <c r="Q14" s="3"/>
      <c r="R14" s="3"/>
      <c r="S14" s="3"/>
    </row>
    <row r="15" spans="1:21" s="20" customFormat="1" ht="18" customHeight="1" thickBot="1" x14ac:dyDescent="0.3">
      <c r="A15" s="4" t="s">
        <v>111</v>
      </c>
      <c r="B15" s="36" t="s">
        <v>16</v>
      </c>
      <c r="C15" s="10" t="s">
        <v>199</v>
      </c>
      <c r="D15" s="3">
        <v>117</v>
      </c>
      <c r="E15" s="3"/>
      <c r="F15" s="3">
        <v>117</v>
      </c>
      <c r="G15" s="4"/>
      <c r="H15" s="3">
        <v>117</v>
      </c>
      <c r="I15" s="3"/>
      <c r="J15" s="3"/>
      <c r="K15" s="3"/>
      <c r="L15" s="3">
        <v>48</v>
      </c>
      <c r="M15" s="3">
        <v>69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</row>
    <row r="16" spans="1:21" s="20" customFormat="1" ht="18" customHeight="1" thickBot="1" x14ac:dyDescent="0.3">
      <c r="A16" s="4" t="s">
        <v>112</v>
      </c>
      <c r="B16" s="36" t="s">
        <v>18</v>
      </c>
      <c r="C16" s="10" t="s">
        <v>136</v>
      </c>
      <c r="D16" s="3">
        <v>273</v>
      </c>
      <c r="E16" s="3"/>
      <c r="F16" s="3">
        <v>273</v>
      </c>
      <c r="G16" s="4">
        <v>164</v>
      </c>
      <c r="H16" s="3">
        <v>109</v>
      </c>
      <c r="I16" s="3"/>
      <c r="J16" s="3"/>
      <c r="K16" s="3"/>
      <c r="L16" s="3">
        <v>104</v>
      </c>
      <c r="M16" s="3">
        <v>169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</row>
    <row r="17" spans="1:21" s="20" customFormat="1" ht="18.75" customHeight="1" thickBot="1" x14ac:dyDescent="0.3">
      <c r="A17" s="4" t="s">
        <v>113</v>
      </c>
      <c r="B17" s="36" t="s">
        <v>19</v>
      </c>
      <c r="C17" s="10" t="s">
        <v>17</v>
      </c>
      <c r="D17" s="3">
        <v>117</v>
      </c>
      <c r="E17" s="3"/>
      <c r="F17" s="3">
        <v>117</v>
      </c>
      <c r="G17" s="4">
        <v>107</v>
      </c>
      <c r="H17" s="3">
        <v>10</v>
      </c>
      <c r="I17" s="3"/>
      <c r="J17" s="3"/>
      <c r="K17" s="3"/>
      <c r="L17" s="3">
        <v>48</v>
      </c>
      <c r="M17" s="3">
        <v>69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</row>
    <row r="18" spans="1:21" s="20" customFormat="1" ht="19.5" customHeight="1" thickBot="1" x14ac:dyDescent="0.3">
      <c r="A18" s="4" t="s">
        <v>114</v>
      </c>
      <c r="B18" s="36" t="s">
        <v>20</v>
      </c>
      <c r="C18" s="10" t="s">
        <v>102</v>
      </c>
      <c r="D18" s="3">
        <v>117</v>
      </c>
      <c r="E18" s="3"/>
      <c r="F18" s="3">
        <v>117</v>
      </c>
      <c r="G18" s="4">
        <v>15</v>
      </c>
      <c r="H18" s="3">
        <v>102</v>
      </c>
      <c r="I18" s="3"/>
      <c r="J18" s="3"/>
      <c r="K18" s="3"/>
      <c r="L18" s="3">
        <v>48</v>
      </c>
      <c r="M18" s="3">
        <v>69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</row>
    <row r="19" spans="1:21" s="20" customFormat="1" ht="19.5" customHeight="1" thickBot="1" x14ac:dyDescent="0.3">
      <c r="A19" s="4" t="s">
        <v>115</v>
      </c>
      <c r="B19" s="17" t="s">
        <v>89</v>
      </c>
      <c r="C19" s="10" t="s">
        <v>17</v>
      </c>
      <c r="D19" s="3">
        <v>70</v>
      </c>
      <c r="E19" s="3"/>
      <c r="F19" s="3">
        <v>70</v>
      </c>
      <c r="G19" s="4">
        <v>50</v>
      </c>
      <c r="H19" s="3">
        <v>20</v>
      </c>
      <c r="I19" s="3"/>
      <c r="J19" s="3"/>
      <c r="K19" s="3"/>
      <c r="L19" s="3">
        <v>30</v>
      </c>
      <c r="M19" s="3">
        <v>40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</row>
    <row r="20" spans="1:21" s="20" customFormat="1" ht="18.75" customHeight="1" thickBot="1" x14ac:dyDescent="0.3">
      <c r="A20" s="4" t="s">
        <v>181</v>
      </c>
      <c r="B20" s="17" t="s">
        <v>180</v>
      </c>
      <c r="C20" s="10" t="s">
        <v>17</v>
      </c>
      <c r="D20" s="3">
        <v>95</v>
      </c>
      <c r="E20" s="3"/>
      <c r="F20" s="3">
        <v>95</v>
      </c>
      <c r="G20" s="4">
        <v>67</v>
      </c>
      <c r="H20" s="3">
        <v>28</v>
      </c>
      <c r="I20" s="3"/>
      <c r="J20" s="3"/>
      <c r="K20" s="3"/>
      <c r="L20" s="3">
        <v>40</v>
      </c>
      <c r="M20" s="3">
        <v>55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</row>
    <row r="21" spans="1:21" s="20" customFormat="1" ht="18.75" customHeight="1" thickBot="1" x14ac:dyDescent="0.3">
      <c r="A21" s="4" t="s">
        <v>211</v>
      </c>
      <c r="B21" s="17" t="s">
        <v>137</v>
      </c>
      <c r="C21" s="10" t="s">
        <v>179</v>
      </c>
      <c r="D21" s="3">
        <v>36</v>
      </c>
      <c r="E21" s="3"/>
      <c r="F21" s="3">
        <v>36</v>
      </c>
      <c r="G21" s="4">
        <v>28</v>
      </c>
      <c r="H21" s="3">
        <v>8</v>
      </c>
      <c r="I21" s="3"/>
      <c r="J21" s="3"/>
      <c r="K21" s="3"/>
      <c r="L21" s="3">
        <v>0</v>
      </c>
      <c r="M21" s="3">
        <v>36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</row>
    <row r="22" spans="1:21" s="20" customFormat="1" ht="35.25" customHeight="1" thickBot="1" x14ac:dyDescent="0.3">
      <c r="A22" s="49" t="s">
        <v>116</v>
      </c>
      <c r="B22" s="50" t="s">
        <v>122</v>
      </c>
      <c r="C22" s="51" t="s">
        <v>217</v>
      </c>
      <c r="D22" s="48">
        <f>SUM(D23:D25)</f>
        <v>309</v>
      </c>
      <c r="E22" s="48">
        <f t="shared" ref="E22:S22" si="9">SUM(E23:E25)</f>
        <v>0</v>
      </c>
      <c r="F22" s="48">
        <f t="shared" si="9"/>
        <v>309</v>
      </c>
      <c r="G22" s="48">
        <f t="shared" si="9"/>
        <v>191</v>
      </c>
      <c r="H22" s="48">
        <f t="shared" si="9"/>
        <v>118</v>
      </c>
      <c r="I22" s="48">
        <f t="shared" si="9"/>
        <v>0</v>
      </c>
      <c r="J22" s="48">
        <f t="shared" si="9"/>
        <v>0</v>
      </c>
      <c r="K22" s="48">
        <f t="shared" si="9"/>
        <v>0</v>
      </c>
      <c r="L22" s="48">
        <f t="shared" si="9"/>
        <v>120</v>
      </c>
      <c r="M22" s="48">
        <f t="shared" si="9"/>
        <v>189</v>
      </c>
      <c r="N22" s="48">
        <f t="shared" si="9"/>
        <v>0</v>
      </c>
      <c r="O22" s="48">
        <f t="shared" si="9"/>
        <v>0</v>
      </c>
      <c r="P22" s="48">
        <f t="shared" si="9"/>
        <v>0</v>
      </c>
      <c r="Q22" s="48">
        <f t="shared" si="9"/>
        <v>0</v>
      </c>
      <c r="R22" s="48">
        <f t="shared" si="9"/>
        <v>0</v>
      </c>
      <c r="S22" s="48">
        <f t="shared" si="9"/>
        <v>0</v>
      </c>
    </row>
    <row r="23" spans="1:21" s="20" customFormat="1" ht="21" customHeight="1" thickBot="1" x14ac:dyDescent="0.3">
      <c r="A23" s="4" t="s">
        <v>117</v>
      </c>
      <c r="B23" s="36" t="s">
        <v>21</v>
      </c>
      <c r="C23" s="10" t="s">
        <v>17</v>
      </c>
      <c r="D23" s="3">
        <v>78</v>
      </c>
      <c r="E23" s="3"/>
      <c r="F23" s="3">
        <v>78</v>
      </c>
      <c r="G23" s="4">
        <v>8</v>
      </c>
      <c r="H23" s="3">
        <v>70</v>
      </c>
      <c r="I23" s="3"/>
      <c r="J23" s="3"/>
      <c r="K23" s="3"/>
      <c r="L23" s="3">
        <v>32</v>
      </c>
      <c r="M23" s="3">
        <v>46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</row>
    <row r="24" spans="1:21" s="20" customFormat="1" ht="19.5" customHeight="1" thickBot="1" x14ac:dyDescent="0.3">
      <c r="A24" s="4" t="s">
        <v>118</v>
      </c>
      <c r="B24" s="36" t="s">
        <v>22</v>
      </c>
      <c r="C24" s="10" t="s">
        <v>179</v>
      </c>
      <c r="D24" s="3">
        <v>147</v>
      </c>
      <c r="E24" s="3"/>
      <c r="F24" s="3">
        <v>147</v>
      </c>
      <c r="G24" s="4">
        <v>113</v>
      </c>
      <c r="H24" s="3">
        <v>34</v>
      </c>
      <c r="I24" s="3"/>
      <c r="J24" s="3"/>
      <c r="K24" s="3"/>
      <c r="L24" s="3">
        <v>56</v>
      </c>
      <c r="M24" s="3">
        <v>91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</row>
    <row r="25" spans="1:21" s="20" customFormat="1" ht="20.25" customHeight="1" thickBot="1" x14ac:dyDescent="0.3">
      <c r="A25" s="4" t="s">
        <v>119</v>
      </c>
      <c r="B25" s="36" t="s">
        <v>182</v>
      </c>
      <c r="C25" s="10" t="s">
        <v>17</v>
      </c>
      <c r="D25" s="3">
        <v>84</v>
      </c>
      <c r="E25" s="3"/>
      <c r="F25" s="3">
        <v>84</v>
      </c>
      <c r="G25" s="4">
        <v>70</v>
      </c>
      <c r="H25" s="3">
        <v>14</v>
      </c>
      <c r="I25" s="3"/>
      <c r="J25" s="3"/>
      <c r="K25" s="3"/>
      <c r="L25" s="3">
        <v>32</v>
      </c>
      <c r="M25" s="3">
        <v>52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</row>
    <row r="26" spans="1:21" s="20" customFormat="1" ht="20.25" customHeight="1" thickBot="1" x14ac:dyDescent="0.3">
      <c r="A26" s="49" t="s">
        <v>212</v>
      </c>
      <c r="B26" s="50" t="s">
        <v>213</v>
      </c>
      <c r="C26" s="51" t="s">
        <v>218</v>
      </c>
      <c r="D26" s="48">
        <f>SUM(D27)</f>
        <v>36</v>
      </c>
      <c r="E26" s="48">
        <f t="shared" ref="E26:S26" si="10">SUM(E27)</f>
        <v>0</v>
      </c>
      <c r="F26" s="48">
        <f t="shared" si="10"/>
        <v>36</v>
      </c>
      <c r="G26" s="48">
        <f t="shared" si="10"/>
        <v>36</v>
      </c>
      <c r="H26" s="48">
        <f t="shared" si="10"/>
        <v>0</v>
      </c>
      <c r="I26" s="48">
        <f t="shared" si="10"/>
        <v>0</v>
      </c>
      <c r="J26" s="48">
        <f t="shared" si="10"/>
        <v>0</v>
      </c>
      <c r="K26" s="48">
        <f t="shared" si="10"/>
        <v>0</v>
      </c>
      <c r="L26" s="48">
        <f t="shared" si="10"/>
        <v>18</v>
      </c>
      <c r="M26" s="48">
        <f t="shared" si="10"/>
        <v>18</v>
      </c>
      <c r="N26" s="48">
        <f t="shared" si="10"/>
        <v>0</v>
      </c>
      <c r="O26" s="48">
        <f t="shared" si="10"/>
        <v>0</v>
      </c>
      <c r="P26" s="48">
        <f t="shared" si="10"/>
        <v>0</v>
      </c>
      <c r="Q26" s="48">
        <f t="shared" si="10"/>
        <v>0</v>
      </c>
      <c r="R26" s="48">
        <f t="shared" si="10"/>
        <v>0</v>
      </c>
      <c r="S26" s="48">
        <f t="shared" si="10"/>
        <v>0</v>
      </c>
    </row>
    <row r="27" spans="1:21" s="20" customFormat="1" ht="39" customHeight="1" thickBot="1" x14ac:dyDescent="0.3">
      <c r="A27" s="4" t="s">
        <v>214</v>
      </c>
      <c r="B27" s="36" t="s">
        <v>215</v>
      </c>
      <c r="C27" s="10" t="s">
        <v>179</v>
      </c>
      <c r="D27" s="3">
        <v>36</v>
      </c>
      <c r="E27" s="3"/>
      <c r="F27" s="3">
        <v>36</v>
      </c>
      <c r="G27" s="3">
        <v>36</v>
      </c>
      <c r="H27" s="3">
        <v>0</v>
      </c>
      <c r="I27" s="3"/>
      <c r="J27" s="3"/>
      <c r="K27" s="3"/>
      <c r="L27" s="3">
        <v>18</v>
      </c>
      <c r="M27" s="3">
        <v>18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</row>
    <row r="28" spans="1:21" s="20" customFormat="1" ht="20.25" customHeight="1" thickBot="1" x14ac:dyDescent="0.3">
      <c r="A28" s="6" t="s">
        <v>216</v>
      </c>
      <c r="B28" s="74" t="s">
        <v>130</v>
      </c>
      <c r="C28" s="10"/>
      <c r="D28" s="7">
        <v>72</v>
      </c>
      <c r="E28" s="3"/>
      <c r="F28" s="3"/>
      <c r="G28" s="3"/>
      <c r="H28" s="3"/>
      <c r="I28" s="3"/>
      <c r="J28" s="3"/>
      <c r="K28" s="7">
        <v>72</v>
      </c>
      <c r="L28" s="3"/>
      <c r="M28" s="3"/>
      <c r="N28" s="3"/>
      <c r="O28" s="3"/>
      <c r="P28" s="3"/>
      <c r="Q28" s="3"/>
      <c r="R28" s="3"/>
      <c r="S28" s="3"/>
    </row>
    <row r="29" spans="1:21" ht="31.5" customHeight="1" thickBot="1" x14ac:dyDescent="0.3">
      <c r="A29" s="52"/>
      <c r="B29" s="53" t="s">
        <v>138</v>
      </c>
      <c r="C29" s="54" t="s">
        <v>241</v>
      </c>
      <c r="D29" s="52">
        <f>SUM(D30,D36,D39)</f>
        <v>3924</v>
      </c>
      <c r="E29" s="52">
        <f t="shared" ref="E29:I29" si="11">SUM(E30,E36,E39)</f>
        <v>214</v>
      </c>
      <c r="F29" s="52">
        <f t="shared" si="11"/>
        <v>2486</v>
      </c>
      <c r="G29" s="52">
        <f t="shared" si="11"/>
        <v>1210</v>
      </c>
      <c r="H29" s="52">
        <f t="shared" si="11"/>
        <v>1244</v>
      </c>
      <c r="I29" s="52">
        <f t="shared" si="11"/>
        <v>32</v>
      </c>
      <c r="J29" s="52">
        <v>1224</v>
      </c>
      <c r="K29" s="52">
        <f>SUM(K92)</f>
        <v>180</v>
      </c>
      <c r="L29" s="52">
        <v>0</v>
      </c>
      <c r="M29" s="52">
        <v>0</v>
      </c>
      <c r="N29" s="52">
        <f t="shared" ref="N29" si="12">SUM(N30,N36,N39)</f>
        <v>432</v>
      </c>
      <c r="O29" s="52">
        <f t="shared" ref="O29" si="13">SUM(O30,O36,O39)</f>
        <v>702</v>
      </c>
      <c r="P29" s="52">
        <f t="shared" ref="P29" si="14">SUM(P30,P36,P39)</f>
        <v>342</v>
      </c>
      <c r="Q29" s="52">
        <f t="shared" ref="Q29" si="15">SUM(Q30,Q36,Q39)</f>
        <v>522</v>
      </c>
      <c r="R29" s="52">
        <f t="shared" ref="R29" si="16">SUM(R30,R36,R39)</f>
        <v>324</v>
      </c>
      <c r="S29" s="52">
        <f t="shared" ref="S29" si="17">SUM(S30,S36,S39)</f>
        <v>378</v>
      </c>
    </row>
    <row r="30" spans="1:21" ht="35.25" customHeight="1" thickBot="1" x14ac:dyDescent="0.3">
      <c r="A30" s="28" t="s">
        <v>23</v>
      </c>
      <c r="B30" s="30" t="s">
        <v>139</v>
      </c>
      <c r="C30" s="31" t="s">
        <v>193</v>
      </c>
      <c r="D30" s="28">
        <f>D31+D32+D33+D34+D35</f>
        <v>532</v>
      </c>
      <c r="E30" s="28">
        <f t="shared" ref="E30:M30" si="18">SUM(E31:E35)</f>
        <v>22</v>
      </c>
      <c r="F30" s="28">
        <f t="shared" si="18"/>
        <v>510</v>
      </c>
      <c r="G30" s="28">
        <f t="shared" si="18"/>
        <v>80</v>
      </c>
      <c r="H30" s="28">
        <f t="shared" si="18"/>
        <v>430</v>
      </c>
      <c r="I30" s="28">
        <f t="shared" si="18"/>
        <v>0</v>
      </c>
      <c r="J30" s="28">
        <f t="shared" si="18"/>
        <v>0</v>
      </c>
      <c r="K30" s="28">
        <f t="shared" si="18"/>
        <v>0</v>
      </c>
      <c r="L30" s="28">
        <f t="shared" si="18"/>
        <v>0</v>
      </c>
      <c r="M30" s="28">
        <f t="shared" si="18"/>
        <v>0</v>
      </c>
      <c r="N30" s="28">
        <f>SUM(N31:N35)</f>
        <v>94</v>
      </c>
      <c r="O30" s="28">
        <f t="shared" ref="O30:S30" si="19">SUM(O31:O35)</f>
        <v>122</v>
      </c>
      <c r="P30" s="28">
        <f t="shared" si="19"/>
        <v>64</v>
      </c>
      <c r="Q30" s="28">
        <f t="shared" si="19"/>
        <v>104</v>
      </c>
      <c r="R30" s="28">
        <f t="shared" si="19"/>
        <v>64</v>
      </c>
      <c r="S30" s="28">
        <f t="shared" si="19"/>
        <v>84</v>
      </c>
    </row>
    <row r="31" spans="1:21" ht="22.5" customHeight="1" thickBot="1" x14ac:dyDescent="0.3">
      <c r="A31" s="4" t="s">
        <v>24</v>
      </c>
      <c r="B31" s="17" t="s">
        <v>25</v>
      </c>
      <c r="C31" s="10" t="s">
        <v>222</v>
      </c>
      <c r="D31" s="9">
        <v>36</v>
      </c>
      <c r="E31" s="4">
        <v>4</v>
      </c>
      <c r="F31" s="4">
        <v>32</v>
      </c>
      <c r="G31" s="4">
        <v>32</v>
      </c>
      <c r="H31" s="3">
        <v>0</v>
      </c>
      <c r="I31" s="3"/>
      <c r="J31" s="3"/>
      <c r="K31" s="3"/>
      <c r="L31" s="3"/>
      <c r="M31" s="3"/>
      <c r="N31" s="4">
        <v>0</v>
      </c>
      <c r="O31" s="4">
        <v>36</v>
      </c>
      <c r="P31" s="4">
        <v>0</v>
      </c>
      <c r="Q31" s="4">
        <v>0</v>
      </c>
      <c r="R31" s="4">
        <v>0</v>
      </c>
      <c r="S31" s="4">
        <v>0</v>
      </c>
      <c r="U31" s="40"/>
    </row>
    <row r="32" spans="1:21" ht="21.75" customHeight="1" thickBot="1" x14ac:dyDescent="0.3">
      <c r="A32" s="4" t="s">
        <v>26</v>
      </c>
      <c r="B32" s="17" t="s">
        <v>19</v>
      </c>
      <c r="C32" s="10" t="s">
        <v>190</v>
      </c>
      <c r="D32" s="9">
        <v>36</v>
      </c>
      <c r="E32" s="3">
        <v>4</v>
      </c>
      <c r="F32" s="3">
        <v>32</v>
      </c>
      <c r="G32" s="3">
        <v>26</v>
      </c>
      <c r="H32" s="3">
        <v>6</v>
      </c>
      <c r="I32" s="3"/>
      <c r="J32" s="3"/>
      <c r="K32" s="3"/>
      <c r="L32" s="3"/>
      <c r="M32" s="3"/>
      <c r="N32" s="3">
        <v>36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</row>
    <row r="33" spans="1:19" ht="35.25" customHeight="1" thickBot="1" x14ac:dyDescent="0.3">
      <c r="A33" s="4" t="s">
        <v>27</v>
      </c>
      <c r="B33" s="17" t="s">
        <v>140</v>
      </c>
      <c r="C33" s="10" t="s">
        <v>28</v>
      </c>
      <c r="D33" s="3">
        <v>264</v>
      </c>
      <c r="E33" s="3">
        <v>12</v>
      </c>
      <c r="F33" s="3">
        <v>252</v>
      </c>
      <c r="G33" s="3"/>
      <c r="H33" s="3">
        <v>252</v>
      </c>
      <c r="I33" s="3"/>
      <c r="J33" s="3"/>
      <c r="K33" s="39"/>
      <c r="L33" s="3"/>
      <c r="M33" s="3"/>
      <c r="N33" s="3">
        <v>34</v>
      </c>
      <c r="O33" s="3">
        <v>42</v>
      </c>
      <c r="P33" s="3">
        <v>44</v>
      </c>
      <c r="Q33" s="3">
        <v>40</v>
      </c>
      <c r="R33" s="3">
        <v>44</v>
      </c>
      <c r="S33" s="3">
        <v>60</v>
      </c>
    </row>
    <row r="34" spans="1:19" ht="24.75" customHeight="1" thickBot="1" x14ac:dyDescent="0.3">
      <c r="A34" s="4" t="s">
        <v>29</v>
      </c>
      <c r="B34" s="17" t="s">
        <v>20</v>
      </c>
      <c r="C34" s="10" t="s">
        <v>103</v>
      </c>
      <c r="D34" s="3">
        <v>164</v>
      </c>
      <c r="E34" s="3"/>
      <c r="F34" s="3">
        <v>164</v>
      </c>
      <c r="G34" s="9">
        <v>2</v>
      </c>
      <c r="H34" s="3">
        <v>162</v>
      </c>
      <c r="I34" s="3"/>
      <c r="J34" s="3"/>
      <c r="K34" s="39"/>
      <c r="L34" s="3"/>
      <c r="M34" s="3"/>
      <c r="N34" s="3">
        <v>24</v>
      </c>
      <c r="O34" s="3">
        <v>44</v>
      </c>
      <c r="P34" s="9">
        <v>20</v>
      </c>
      <c r="Q34" s="3">
        <v>32</v>
      </c>
      <c r="R34" s="3">
        <v>20</v>
      </c>
      <c r="S34" s="9">
        <v>24</v>
      </c>
    </row>
    <row r="35" spans="1:19" ht="23.25" customHeight="1" thickBot="1" x14ac:dyDescent="0.3">
      <c r="A35" s="14" t="s">
        <v>30</v>
      </c>
      <c r="B35" s="12" t="s">
        <v>141</v>
      </c>
      <c r="C35" s="13" t="s">
        <v>223</v>
      </c>
      <c r="D35" s="14">
        <v>32</v>
      </c>
      <c r="E35" s="14">
        <v>2</v>
      </c>
      <c r="F35" s="14">
        <v>30</v>
      </c>
      <c r="G35" s="14">
        <v>20</v>
      </c>
      <c r="H35" s="14">
        <v>10</v>
      </c>
      <c r="I35" s="14"/>
      <c r="J35" s="14"/>
      <c r="K35" s="14"/>
      <c r="L35" s="3"/>
      <c r="M35" s="3"/>
      <c r="N35" s="14">
        <v>0</v>
      </c>
      <c r="O35" s="14">
        <v>0</v>
      </c>
      <c r="P35" s="14">
        <v>0</v>
      </c>
      <c r="Q35" s="14">
        <v>32</v>
      </c>
      <c r="R35" s="14">
        <v>0</v>
      </c>
      <c r="S35" s="14">
        <v>0</v>
      </c>
    </row>
    <row r="36" spans="1:19" ht="36" customHeight="1" thickBot="1" x14ac:dyDescent="0.3">
      <c r="A36" s="28" t="s">
        <v>31</v>
      </c>
      <c r="B36" s="30" t="s">
        <v>142</v>
      </c>
      <c r="C36" s="31" t="s">
        <v>203</v>
      </c>
      <c r="D36" s="28">
        <f>SUM(D37:D38)</f>
        <v>180</v>
      </c>
      <c r="E36" s="28">
        <f t="shared" ref="E36:M36" si="20">SUM(E37:E38)</f>
        <v>18</v>
      </c>
      <c r="F36" s="28">
        <f t="shared" si="20"/>
        <v>162</v>
      </c>
      <c r="G36" s="28">
        <f t="shared" si="20"/>
        <v>100</v>
      </c>
      <c r="H36" s="28">
        <f t="shared" si="20"/>
        <v>62</v>
      </c>
      <c r="I36" s="28">
        <f t="shared" si="20"/>
        <v>0</v>
      </c>
      <c r="J36" s="28">
        <f t="shared" si="20"/>
        <v>0</v>
      </c>
      <c r="K36" s="28">
        <f t="shared" si="20"/>
        <v>0</v>
      </c>
      <c r="L36" s="28">
        <f t="shared" si="20"/>
        <v>0</v>
      </c>
      <c r="M36" s="28">
        <f t="shared" si="20"/>
        <v>0</v>
      </c>
      <c r="N36" s="28">
        <f>N37+N38</f>
        <v>50</v>
      </c>
      <c r="O36" s="28">
        <f t="shared" ref="O36:S36" si="21">O37+O38</f>
        <v>94</v>
      </c>
      <c r="P36" s="28">
        <f t="shared" si="21"/>
        <v>0</v>
      </c>
      <c r="Q36" s="28">
        <f t="shared" si="21"/>
        <v>36</v>
      </c>
      <c r="R36" s="28">
        <f t="shared" si="21"/>
        <v>0</v>
      </c>
      <c r="S36" s="28">
        <f t="shared" si="21"/>
        <v>0</v>
      </c>
    </row>
    <row r="37" spans="1:19" ht="22.5" customHeight="1" thickBot="1" x14ac:dyDescent="0.3">
      <c r="A37" s="4" t="s">
        <v>32</v>
      </c>
      <c r="B37" s="17" t="s">
        <v>22</v>
      </c>
      <c r="C37" s="10" t="s">
        <v>224</v>
      </c>
      <c r="D37" s="9">
        <v>144</v>
      </c>
      <c r="E37" s="3">
        <v>14</v>
      </c>
      <c r="F37" s="3">
        <v>130</v>
      </c>
      <c r="G37" s="3">
        <v>72</v>
      </c>
      <c r="H37" s="3">
        <v>58</v>
      </c>
      <c r="I37" s="3"/>
      <c r="J37" s="3"/>
      <c r="K37" s="3"/>
      <c r="L37" s="3"/>
      <c r="M37" s="3"/>
      <c r="N37" s="3">
        <v>50</v>
      </c>
      <c r="O37" s="3">
        <v>94</v>
      </c>
      <c r="P37" s="3">
        <v>0</v>
      </c>
      <c r="Q37" s="3">
        <v>0</v>
      </c>
      <c r="R37" s="3">
        <v>0</v>
      </c>
      <c r="S37" s="3">
        <v>0</v>
      </c>
    </row>
    <row r="38" spans="1:19" ht="21" customHeight="1" thickBot="1" x14ac:dyDescent="0.3">
      <c r="A38" s="4" t="s">
        <v>33</v>
      </c>
      <c r="B38" s="17" t="s">
        <v>34</v>
      </c>
      <c r="C38" s="10" t="s">
        <v>225</v>
      </c>
      <c r="D38" s="3">
        <v>36</v>
      </c>
      <c r="E38" s="3">
        <v>4</v>
      </c>
      <c r="F38" s="3">
        <v>32</v>
      </c>
      <c r="G38" s="3">
        <v>28</v>
      </c>
      <c r="H38" s="3">
        <v>4</v>
      </c>
      <c r="I38" s="3"/>
      <c r="J38" s="3"/>
      <c r="K38" s="3"/>
      <c r="L38" s="3"/>
      <c r="M38" s="3"/>
      <c r="N38" s="3">
        <v>0</v>
      </c>
      <c r="O38" s="3">
        <v>0</v>
      </c>
      <c r="P38" s="3">
        <v>0</v>
      </c>
      <c r="Q38" s="3">
        <v>36</v>
      </c>
      <c r="R38" s="3">
        <v>0</v>
      </c>
      <c r="S38" s="3">
        <v>0</v>
      </c>
    </row>
    <row r="39" spans="1:19" ht="30.75" customHeight="1" thickBot="1" x14ac:dyDescent="0.3">
      <c r="A39" s="52" t="s">
        <v>35</v>
      </c>
      <c r="B39" s="53" t="s">
        <v>198</v>
      </c>
      <c r="C39" s="52" t="s">
        <v>240</v>
      </c>
      <c r="D39" s="52">
        <f>SUM(D40,D55)</f>
        <v>3212</v>
      </c>
      <c r="E39" s="52">
        <f t="shared" ref="E39:M39" si="22">SUM(E40,E55)</f>
        <v>174</v>
      </c>
      <c r="F39" s="52">
        <f t="shared" si="22"/>
        <v>1814</v>
      </c>
      <c r="G39" s="52">
        <f t="shared" si="22"/>
        <v>1030</v>
      </c>
      <c r="H39" s="52">
        <f t="shared" si="22"/>
        <v>752</v>
      </c>
      <c r="I39" s="52">
        <f t="shared" si="22"/>
        <v>32</v>
      </c>
      <c r="J39" s="52">
        <f t="shared" si="22"/>
        <v>1080</v>
      </c>
      <c r="K39" s="52">
        <f t="shared" si="22"/>
        <v>0</v>
      </c>
      <c r="L39" s="52">
        <f t="shared" si="22"/>
        <v>0</v>
      </c>
      <c r="M39" s="52">
        <f t="shared" si="22"/>
        <v>0</v>
      </c>
      <c r="N39" s="52">
        <f t="shared" ref="N39" si="23">SUM(N40,N55)</f>
        <v>288</v>
      </c>
      <c r="O39" s="52">
        <f t="shared" ref="O39" si="24">SUM(O40,O55)</f>
        <v>486</v>
      </c>
      <c r="P39" s="52">
        <f t="shared" ref="P39" si="25">SUM(P40,P55)</f>
        <v>278</v>
      </c>
      <c r="Q39" s="52">
        <f t="shared" ref="Q39" si="26">SUM(Q40,Q55)</f>
        <v>382</v>
      </c>
      <c r="R39" s="52">
        <f t="shared" ref="R39" si="27">SUM(R40,R55)</f>
        <v>260</v>
      </c>
      <c r="S39" s="52">
        <f t="shared" ref="S39" si="28">SUM(S40,S55)</f>
        <v>294</v>
      </c>
    </row>
    <row r="40" spans="1:19" ht="24.75" customHeight="1" thickBot="1" x14ac:dyDescent="0.3">
      <c r="A40" s="25" t="s">
        <v>36</v>
      </c>
      <c r="B40" s="29" t="s">
        <v>143</v>
      </c>
      <c r="C40" s="26" t="s">
        <v>204</v>
      </c>
      <c r="D40" s="27">
        <f>D41+D42+D43+D44+D45+D46+D47+D48+D49+D50+D51+D52+D53+D54</f>
        <v>896</v>
      </c>
      <c r="E40" s="27">
        <f t="shared" ref="E40:M40" si="29">SUM(E41:E54)</f>
        <v>72</v>
      </c>
      <c r="F40" s="27">
        <f t="shared" si="29"/>
        <v>824</v>
      </c>
      <c r="G40" s="27">
        <f t="shared" si="29"/>
        <v>478</v>
      </c>
      <c r="H40" s="27">
        <f t="shared" si="29"/>
        <v>346</v>
      </c>
      <c r="I40" s="27">
        <f t="shared" si="29"/>
        <v>0</v>
      </c>
      <c r="J40" s="27">
        <f t="shared" si="29"/>
        <v>0</v>
      </c>
      <c r="K40" s="27">
        <f t="shared" si="29"/>
        <v>0</v>
      </c>
      <c r="L40" s="27">
        <f t="shared" si="29"/>
        <v>0</v>
      </c>
      <c r="M40" s="27">
        <f t="shared" si="29"/>
        <v>0</v>
      </c>
      <c r="N40" s="27">
        <f>SUM(N41:N54)</f>
        <v>132</v>
      </c>
      <c r="O40" s="27">
        <f t="shared" ref="O40:S40" si="30">SUM(O41:O54)</f>
        <v>318</v>
      </c>
      <c r="P40" s="27">
        <f t="shared" si="30"/>
        <v>94</v>
      </c>
      <c r="Q40" s="27">
        <f t="shared" si="30"/>
        <v>100</v>
      </c>
      <c r="R40" s="27">
        <f t="shared" si="30"/>
        <v>76</v>
      </c>
      <c r="S40" s="27">
        <f t="shared" si="30"/>
        <v>176</v>
      </c>
    </row>
    <row r="41" spans="1:19" ht="32.25" customHeight="1" thickBot="1" x14ac:dyDescent="0.3">
      <c r="A41" s="4" t="s">
        <v>37</v>
      </c>
      <c r="B41" s="17" t="s">
        <v>144</v>
      </c>
      <c r="C41" s="10" t="s">
        <v>190</v>
      </c>
      <c r="D41" s="9">
        <v>64</v>
      </c>
      <c r="E41" s="3">
        <v>6</v>
      </c>
      <c r="F41" s="3">
        <v>58</v>
      </c>
      <c r="G41" s="3">
        <v>44</v>
      </c>
      <c r="H41" s="3">
        <v>14</v>
      </c>
      <c r="I41" s="3"/>
      <c r="J41" s="3"/>
      <c r="K41" s="3"/>
      <c r="L41" s="3"/>
      <c r="M41" s="3"/>
      <c r="N41" s="3">
        <v>64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</row>
    <row r="42" spans="1:19" ht="33" customHeight="1" thickBot="1" x14ac:dyDescent="0.3">
      <c r="A42" s="4" t="s">
        <v>38</v>
      </c>
      <c r="B42" s="17" t="s">
        <v>123</v>
      </c>
      <c r="C42" s="10" t="s">
        <v>224</v>
      </c>
      <c r="D42" s="9">
        <v>96</v>
      </c>
      <c r="E42" s="3">
        <v>8</v>
      </c>
      <c r="F42" s="3">
        <v>88</v>
      </c>
      <c r="G42" s="3">
        <v>58</v>
      </c>
      <c r="H42" s="3">
        <v>30</v>
      </c>
      <c r="I42" s="3"/>
      <c r="J42" s="3"/>
      <c r="K42" s="3"/>
      <c r="L42" s="3"/>
      <c r="M42" s="3"/>
      <c r="N42" s="3">
        <v>0</v>
      </c>
      <c r="O42" s="3">
        <v>96</v>
      </c>
      <c r="P42" s="3">
        <v>0</v>
      </c>
      <c r="Q42" s="3">
        <v>0</v>
      </c>
      <c r="R42" s="3">
        <v>0</v>
      </c>
      <c r="S42" s="3">
        <v>0</v>
      </c>
    </row>
    <row r="43" spans="1:19" ht="27" customHeight="1" thickBot="1" x14ac:dyDescent="0.3">
      <c r="A43" s="4" t="s">
        <v>39</v>
      </c>
      <c r="B43" s="17" t="s">
        <v>145</v>
      </c>
      <c r="C43" s="10" t="s">
        <v>222</v>
      </c>
      <c r="D43" s="71">
        <v>64</v>
      </c>
      <c r="E43" s="67">
        <v>6</v>
      </c>
      <c r="F43" s="67">
        <v>58</v>
      </c>
      <c r="G43" s="67">
        <v>48</v>
      </c>
      <c r="H43" s="67">
        <v>10</v>
      </c>
      <c r="I43" s="3"/>
      <c r="J43" s="3"/>
      <c r="K43" s="3"/>
      <c r="L43" s="3"/>
      <c r="M43" s="3"/>
      <c r="N43" s="3">
        <v>32</v>
      </c>
      <c r="O43" s="3">
        <v>32</v>
      </c>
      <c r="P43" s="3">
        <v>0</v>
      </c>
      <c r="Q43" s="3">
        <v>0</v>
      </c>
      <c r="R43" s="3">
        <v>0</v>
      </c>
      <c r="S43" s="3">
        <v>0</v>
      </c>
    </row>
    <row r="44" spans="1:19" ht="28.5" customHeight="1" thickBot="1" x14ac:dyDescent="0.3">
      <c r="A44" s="4" t="s">
        <v>40</v>
      </c>
      <c r="B44" s="17" t="s">
        <v>146</v>
      </c>
      <c r="C44" s="13" t="s">
        <v>226</v>
      </c>
      <c r="D44" s="72">
        <v>114</v>
      </c>
      <c r="E44" s="67">
        <v>8</v>
      </c>
      <c r="F44" s="67">
        <v>106</v>
      </c>
      <c r="G44" s="67">
        <v>66</v>
      </c>
      <c r="H44" s="67">
        <v>40</v>
      </c>
      <c r="I44" s="3"/>
      <c r="J44" s="3"/>
      <c r="K44" s="3"/>
      <c r="L44" s="3"/>
      <c r="M44" s="3"/>
      <c r="N44" s="3">
        <v>0</v>
      </c>
      <c r="O44" s="3">
        <v>50</v>
      </c>
      <c r="P44" s="3">
        <v>64</v>
      </c>
      <c r="Q44" s="3">
        <v>0</v>
      </c>
      <c r="R44" s="3">
        <v>0</v>
      </c>
      <c r="S44" s="3">
        <v>0</v>
      </c>
    </row>
    <row r="45" spans="1:19" ht="20.25" customHeight="1" thickBot="1" x14ac:dyDescent="0.3">
      <c r="A45" s="4" t="s">
        <v>42</v>
      </c>
      <c r="B45" s="17" t="s">
        <v>47</v>
      </c>
      <c r="C45" s="10" t="s">
        <v>121</v>
      </c>
      <c r="D45" s="24">
        <v>96</v>
      </c>
      <c r="E45" s="3">
        <v>8</v>
      </c>
      <c r="F45" s="3">
        <v>88</v>
      </c>
      <c r="G45" s="3">
        <v>50</v>
      </c>
      <c r="H45" s="3">
        <v>38</v>
      </c>
      <c r="I45" s="3"/>
      <c r="J45" s="3"/>
      <c r="K45" s="3"/>
      <c r="L45" s="3"/>
      <c r="M45" s="3"/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96</v>
      </c>
    </row>
    <row r="46" spans="1:19" ht="38.25" customHeight="1" thickBot="1" x14ac:dyDescent="0.3">
      <c r="A46" s="4" t="s">
        <v>44</v>
      </c>
      <c r="B46" s="17" t="s">
        <v>45</v>
      </c>
      <c r="C46" s="13" t="s">
        <v>227</v>
      </c>
      <c r="D46" s="9">
        <v>32</v>
      </c>
      <c r="E46" s="3">
        <v>2</v>
      </c>
      <c r="F46" s="3">
        <v>30</v>
      </c>
      <c r="G46" s="3">
        <v>26</v>
      </c>
      <c r="H46" s="3">
        <v>4</v>
      </c>
      <c r="I46" s="3"/>
      <c r="J46" s="3"/>
      <c r="K46" s="3"/>
      <c r="L46" s="3"/>
      <c r="M46" s="3"/>
      <c r="N46" s="3">
        <v>0</v>
      </c>
      <c r="O46" s="3">
        <v>0</v>
      </c>
      <c r="P46" s="3">
        <v>0</v>
      </c>
      <c r="Q46" s="3">
        <v>32</v>
      </c>
      <c r="R46" s="3">
        <v>0</v>
      </c>
      <c r="S46" s="3">
        <v>0</v>
      </c>
    </row>
    <row r="47" spans="1:19" ht="39.75" customHeight="1" thickBot="1" x14ac:dyDescent="0.3">
      <c r="A47" s="4" t="s">
        <v>46</v>
      </c>
      <c r="B47" s="17" t="s">
        <v>41</v>
      </c>
      <c r="C47" s="13" t="s">
        <v>228</v>
      </c>
      <c r="D47" s="24">
        <v>96</v>
      </c>
      <c r="E47" s="3">
        <v>6</v>
      </c>
      <c r="F47" s="3">
        <v>90</v>
      </c>
      <c r="G47" s="3">
        <v>10</v>
      </c>
      <c r="H47" s="3">
        <v>80</v>
      </c>
      <c r="I47" s="3"/>
      <c r="J47" s="3"/>
      <c r="K47" s="3"/>
      <c r="L47" s="3"/>
      <c r="M47" s="3"/>
      <c r="N47" s="3">
        <v>0</v>
      </c>
      <c r="O47" s="3">
        <v>66</v>
      </c>
      <c r="P47" s="3">
        <v>30</v>
      </c>
      <c r="Q47" s="3">
        <v>0</v>
      </c>
      <c r="R47" s="3">
        <v>0</v>
      </c>
      <c r="S47" s="3">
        <v>0</v>
      </c>
    </row>
    <row r="48" spans="1:19" ht="21" customHeight="1" thickBot="1" x14ac:dyDescent="0.3">
      <c r="A48" s="4" t="s">
        <v>48</v>
      </c>
      <c r="B48" s="17" t="s">
        <v>49</v>
      </c>
      <c r="C48" s="10" t="s">
        <v>222</v>
      </c>
      <c r="D48" s="9">
        <v>38</v>
      </c>
      <c r="E48" s="3">
        <v>2</v>
      </c>
      <c r="F48" s="3">
        <v>36</v>
      </c>
      <c r="G48" s="3">
        <v>28</v>
      </c>
      <c r="H48" s="3">
        <v>8</v>
      </c>
      <c r="I48" s="3"/>
      <c r="J48" s="3"/>
      <c r="K48" s="3"/>
      <c r="L48" s="3"/>
      <c r="M48" s="3"/>
      <c r="N48" s="3">
        <v>0</v>
      </c>
      <c r="O48" s="3">
        <v>38</v>
      </c>
      <c r="P48" s="3">
        <v>0</v>
      </c>
      <c r="Q48" s="3">
        <v>0</v>
      </c>
      <c r="R48" s="3">
        <v>0</v>
      </c>
      <c r="S48" s="3">
        <v>0</v>
      </c>
    </row>
    <row r="49" spans="1:19" ht="21.75" customHeight="1" thickBot="1" x14ac:dyDescent="0.3">
      <c r="A49" s="4" t="s">
        <v>50</v>
      </c>
      <c r="B49" s="11" t="s">
        <v>51</v>
      </c>
      <c r="C49" s="10" t="s">
        <v>225</v>
      </c>
      <c r="D49" s="24">
        <v>68</v>
      </c>
      <c r="E49" s="3">
        <v>4</v>
      </c>
      <c r="F49" s="3">
        <v>64</v>
      </c>
      <c r="G49" s="3">
        <v>16</v>
      </c>
      <c r="H49" s="3">
        <v>48</v>
      </c>
      <c r="I49" s="3"/>
      <c r="J49" s="3"/>
      <c r="K49" s="3"/>
      <c r="L49" s="3"/>
      <c r="M49" s="3"/>
      <c r="N49" s="3">
        <v>0</v>
      </c>
      <c r="O49" s="3">
        <v>0</v>
      </c>
      <c r="P49" s="3">
        <v>0</v>
      </c>
      <c r="Q49" s="3">
        <v>68</v>
      </c>
      <c r="R49" s="3">
        <v>0</v>
      </c>
      <c r="S49" s="3">
        <v>0</v>
      </c>
    </row>
    <row r="50" spans="1:19" ht="21" customHeight="1" thickBot="1" x14ac:dyDescent="0.3">
      <c r="A50" s="4" t="s">
        <v>52</v>
      </c>
      <c r="B50" s="17" t="s">
        <v>43</v>
      </c>
      <c r="C50" s="10" t="s">
        <v>229</v>
      </c>
      <c r="D50" s="9">
        <v>36</v>
      </c>
      <c r="E50" s="3">
        <v>4</v>
      </c>
      <c r="F50" s="3">
        <v>32</v>
      </c>
      <c r="G50" s="3">
        <v>26</v>
      </c>
      <c r="H50" s="3">
        <v>6</v>
      </c>
      <c r="I50" s="3"/>
      <c r="J50" s="3"/>
      <c r="K50" s="3"/>
      <c r="L50" s="3"/>
      <c r="M50" s="3"/>
      <c r="N50" s="3">
        <v>0</v>
      </c>
      <c r="O50" s="3">
        <v>36</v>
      </c>
      <c r="P50" s="3">
        <v>0</v>
      </c>
      <c r="Q50" s="3">
        <v>0</v>
      </c>
      <c r="R50" s="3">
        <v>0</v>
      </c>
      <c r="S50" s="3">
        <v>0</v>
      </c>
    </row>
    <row r="51" spans="1:19" ht="22.5" customHeight="1" thickBot="1" x14ac:dyDescent="0.3">
      <c r="A51" s="4" t="s">
        <v>91</v>
      </c>
      <c r="B51" s="17" t="s">
        <v>90</v>
      </c>
      <c r="C51" s="10" t="s">
        <v>230</v>
      </c>
      <c r="D51" s="9">
        <v>76</v>
      </c>
      <c r="E51" s="3">
        <v>6</v>
      </c>
      <c r="F51" s="3">
        <v>70</v>
      </c>
      <c r="G51" s="3">
        <v>50</v>
      </c>
      <c r="H51" s="3">
        <v>20</v>
      </c>
      <c r="I51" s="3"/>
      <c r="J51" s="3"/>
      <c r="K51" s="3"/>
      <c r="L51" s="3"/>
      <c r="M51" s="3"/>
      <c r="N51" s="3">
        <v>0</v>
      </c>
      <c r="O51" s="3">
        <v>0</v>
      </c>
      <c r="P51" s="3">
        <v>0</v>
      </c>
      <c r="Q51" s="3">
        <v>0</v>
      </c>
      <c r="R51" s="3">
        <v>76</v>
      </c>
      <c r="S51" s="3">
        <v>0</v>
      </c>
    </row>
    <row r="52" spans="1:19" ht="39" customHeight="1" thickBot="1" x14ac:dyDescent="0.3">
      <c r="A52" s="4" t="s">
        <v>194</v>
      </c>
      <c r="B52" s="17" t="s">
        <v>92</v>
      </c>
      <c r="C52" s="10" t="s">
        <v>231</v>
      </c>
      <c r="D52" s="9">
        <v>36</v>
      </c>
      <c r="E52" s="3">
        <v>4</v>
      </c>
      <c r="F52" s="3">
        <v>32</v>
      </c>
      <c r="G52" s="3">
        <v>8</v>
      </c>
      <c r="H52" s="3">
        <v>24</v>
      </c>
      <c r="I52" s="3"/>
      <c r="J52" s="3"/>
      <c r="K52" s="3"/>
      <c r="L52" s="3"/>
      <c r="M52" s="3"/>
      <c r="N52" s="3">
        <v>36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</row>
    <row r="53" spans="1:19" ht="23.25" customHeight="1" thickBot="1" x14ac:dyDescent="0.3">
      <c r="A53" s="24" t="s">
        <v>94</v>
      </c>
      <c r="B53" s="17" t="s">
        <v>93</v>
      </c>
      <c r="C53" s="10" t="s">
        <v>28</v>
      </c>
      <c r="D53" s="4">
        <v>40</v>
      </c>
      <c r="E53" s="3">
        <v>4</v>
      </c>
      <c r="F53" s="3">
        <v>36</v>
      </c>
      <c r="G53" s="3">
        <v>30</v>
      </c>
      <c r="H53" s="3">
        <v>6</v>
      </c>
      <c r="I53" s="3"/>
      <c r="J53" s="3"/>
      <c r="K53" s="3"/>
      <c r="L53" s="3"/>
      <c r="M53" s="3"/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40</v>
      </c>
    </row>
    <row r="54" spans="1:19" ht="50.25" customHeight="1" thickBot="1" x14ac:dyDescent="0.3">
      <c r="A54" s="9" t="s">
        <v>120</v>
      </c>
      <c r="B54" s="16" t="s">
        <v>183</v>
      </c>
      <c r="C54" s="10" t="s">
        <v>28</v>
      </c>
      <c r="D54" s="8">
        <v>40</v>
      </c>
      <c r="E54" s="8">
        <v>4</v>
      </c>
      <c r="F54" s="8">
        <v>36</v>
      </c>
      <c r="G54" s="8">
        <v>18</v>
      </c>
      <c r="H54" s="8">
        <v>18</v>
      </c>
      <c r="I54" s="8"/>
      <c r="J54" s="8"/>
      <c r="K54" s="8"/>
      <c r="L54" s="3"/>
      <c r="M54" s="3"/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40</v>
      </c>
    </row>
    <row r="55" spans="1:19" ht="41.25" customHeight="1" thickBot="1" x14ac:dyDescent="0.3">
      <c r="A55" s="55" t="s">
        <v>53</v>
      </c>
      <c r="B55" s="73" t="s">
        <v>147</v>
      </c>
      <c r="C55" s="58" t="s">
        <v>242</v>
      </c>
      <c r="D55" s="55">
        <f>D56+D61+D66+D71+D76+D81+D85+D88</f>
        <v>2316</v>
      </c>
      <c r="E55" s="55">
        <f>SUM(E56,E61,E66,E71,E76,E81,E85,E88)</f>
        <v>102</v>
      </c>
      <c r="F55" s="55">
        <f>F56+F61+F66+F71+F76+F81+F85+F88</f>
        <v>990</v>
      </c>
      <c r="G55" s="55">
        <f>SUM(G56,G61,G66,G71,G76,G81,G85,G88)</f>
        <v>552</v>
      </c>
      <c r="H55" s="55">
        <f>SUM(H56,H61,H66,H71,H76,H81,H85,H88)</f>
        <v>406</v>
      </c>
      <c r="I55" s="55">
        <f>SUM(I56,I61,I66,I71,I76,I81,I85,I88)</f>
        <v>32</v>
      </c>
      <c r="J55" s="55">
        <f t="shared" ref="J55:M55" si="31">SUM(J56,J61,J66,J71,J76,J81,J85,J88)</f>
        <v>1080</v>
      </c>
      <c r="K55" s="55">
        <f t="shared" si="31"/>
        <v>0</v>
      </c>
      <c r="L55" s="55">
        <f t="shared" si="31"/>
        <v>0</v>
      </c>
      <c r="M55" s="55">
        <f t="shared" si="31"/>
        <v>0</v>
      </c>
      <c r="N55" s="55">
        <f t="shared" ref="N55:S55" si="32">SUM(N56,N61,N66,N71,N76,N81,N85,N88)</f>
        <v>156</v>
      </c>
      <c r="O55" s="55">
        <f t="shared" si="32"/>
        <v>168</v>
      </c>
      <c r="P55" s="55">
        <f t="shared" si="32"/>
        <v>184</v>
      </c>
      <c r="Q55" s="55">
        <f t="shared" si="32"/>
        <v>282</v>
      </c>
      <c r="R55" s="55">
        <f t="shared" si="32"/>
        <v>184</v>
      </c>
      <c r="S55" s="55">
        <f t="shared" si="32"/>
        <v>118</v>
      </c>
    </row>
    <row r="56" spans="1:19" ht="66" customHeight="1" thickBot="1" x14ac:dyDescent="0.3">
      <c r="A56" s="59" t="s">
        <v>54</v>
      </c>
      <c r="B56" s="60" t="s">
        <v>148</v>
      </c>
      <c r="C56" s="61" t="s">
        <v>232</v>
      </c>
      <c r="D56" s="59">
        <f>SUM(D57:D60)</f>
        <v>240</v>
      </c>
      <c r="E56" s="59">
        <f t="shared" ref="E56:M56" si="33">SUM(E57:E60)</f>
        <v>10</v>
      </c>
      <c r="F56" s="59">
        <f t="shared" si="33"/>
        <v>86</v>
      </c>
      <c r="G56" s="59">
        <f t="shared" si="33"/>
        <v>64</v>
      </c>
      <c r="H56" s="59">
        <f t="shared" si="33"/>
        <v>22</v>
      </c>
      <c r="I56" s="59">
        <f t="shared" si="33"/>
        <v>0</v>
      </c>
      <c r="J56" s="59">
        <f t="shared" si="33"/>
        <v>144</v>
      </c>
      <c r="K56" s="59">
        <f t="shared" si="33"/>
        <v>0</v>
      </c>
      <c r="L56" s="59">
        <f t="shared" si="33"/>
        <v>0</v>
      </c>
      <c r="M56" s="59">
        <f t="shared" si="33"/>
        <v>0</v>
      </c>
      <c r="N56" s="59">
        <f>SUM(N57:N58)</f>
        <v>96</v>
      </c>
      <c r="O56" s="59">
        <f t="shared" ref="O56:S56" si="34">SUM(O57:O58)</f>
        <v>0</v>
      </c>
      <c r="P56" s="59">
        <f t="shared" si="34"/>
        <v>0</v>
      </c>
      <c r="Q56" s="59">
        <f t="shared" si="34"/>
        <v>0</v>
      </c>
      <c r="R56" s="59">
        <f t="shared" si="34"/>
        <v>0</v>
      </c>
      <c r="S56" s="59">
        <f t="shared" si="34"/>
        <v>0</v>
      </c>
    </row>
    <row r="57" spans="1:19" ht="50.25" customHeight="1" thickBot="1" x14ac:dyDescent="0.3">
      <c r="A57" s="4" t="s">
        <v>55</v>
      </c>
      <c r="B57" s="22" t="s">
        <v>149</v>
      </c>
      <c r="C57" s="119" t="s">
        <v>231</v>
      </c>
      <c r="D57" s="3">
        <v>50</v>
      </c>
      <c r="E57" s="3">
        <v>6</v>
      </c>
      <c r="F57" s="3">
        <v>44</v>
      </c>
      <c r="G57" s="3">
        <v>36</v>
      </c>
      <c r="H57" s="3">
        <v>8</v>
      </c>
      <c r="I57" s="3"/>
      <c r="J57" s="3"/>
      <c r="K57" s="3"/>
      <c r="L57" s="3"/>
      <c r="M57" s="3"/>
      <c r="N57" s="3">
        <v>50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</row>
    <row r="58" spans="1:19" ht="39" customHeight="1" thickBot="1" x14ac:dyDescent="0.3">
      <c r="A58" s="4" t="s">
        <v>150</v>
      </c>
      <c r="B58" s="22" t="s">
        <v>151</v>
      </c>
      <c r="C58" s="127"/>
      <c r="D58" s="33">
        <v>46</v>
      </c>
      <c r="E58" s="33">
        <v>4</v>
      </c>
      <c r="F58" s="33">
        <v>42</v>
      </c>
      <c r="G58" s="33">
        <v>28</v>
      </c>
      <c r="H58" s="33">
        <v>14</v>
      </c>
      <c r="I58" s="33"/>
      <c r="J58" s="33"/>
      <c r="K58" s="33"/>
      <c r="L58" s="3"/>
      <c r="M58" s="3"/>
      <c r="N58" s="33">
        <v>46</v>
      </c>
      <c r="O58" s="33">
        <v>0</v>
      </c>
      <c r="P58" s="33">
        <v>0</v>
      </c>
      <c r="Q58" s="33">
        <v>0</v>
      </c>
      <c r="R58" s="33">
        <v>0</v>
      </c>
      <c r="S58" s="33">
        <v>0</v>
      </c>
    </row>
    <row r="59" spans="1:19" ht="21.75" customHeight="1" thickBot="1" x14ac:dyDescent="0.3">
      <c r="A59" s="4" t="s">
        <v>152</v>
      </c>
      <c r="B59" s="22" t="s">
        <v>56</v>
      </c>
      <c r="C59" s="23" t="s">
        <v>231</v>
      </c>
      <c r="D59" s="33">
        <v>72</v>
      </c>
      <c r="E59" s="33"/>
      <c r="F59" s="33"/>
      <c r="G59" s="33"/>
      <c r="H59" s="33"/>
      <c r="I59" s="33"/>
      <c r="J59" s="33">
        <v>72</v>
      </c>
      <c r="K59" s="33"/>
      <c r="L59" s="3"/>
      <c r="M59" s="3"/>
      <c r="N59" s="78">
        <v>72</v>
      </c>
      <c r="O59" s="64">
        <v>0</v>
      </c>
      <c r="P59" s="64">
        <v>0</v>
      </c>
      <c r="Q59" s="64">
        <v>0</v>
      </c>
      <c r="R59" s="64">
        <v>0</v>
      </c>
      <c r="S59" s="64">
        <v>0</v>
      </c>
    </row>
    <row r="60" spans="1:19" ht="34.5" customHeight="1" thickBot="1" x14ac:dyDescent="0.3">
      <c r="A60" s="24" t="s">
        <v>57</v>
      </c>
      <c r="B60" s="16" t="s">
        <v>153</v>
      </c>
      <c r="C60" s="23" t="s">
        <v>231</v>
      </c>
      <c r="D60" s="8">
        <v>72</v>
      </c>
      <c r="E60" s="8"/>
      <c r="F60" s="8"/>
      <c r="G60" s="8"/>
      <c r="H60" s="8"/>
      <c r="I60" s="8"/>
      <c r="J60" s="8">
        <v>72</v>
      </c>
      <c r="K60" s="8"/>
      <c r="L60" s="3"/>
      <c r="M60" s="3"/>
      <c r="N60" s="84">
        <v>72</v>
      </c>
      <c r="O60" s="84">
        <v>0</v>
      </c>
      <c r="P60" s="84">
        <v>0</v>
      </c>
      <c r="Q60" s="84">
        <v>0</v>
      </c>
      <c r="R60" s="84">
        <v>0</v>
      </c>
      <c r="S60" s="84">
        <v>0</v>
      </c>
    </row>
    <row r="61" spans="1:19" ht="105.75" customHeight="1" thickBot="1" x14ac:dyDescent="0.3">
      <c r="A61" s="59" t="s">
        <v>59</v>
      </c>
      <c r="B61" s="60" t="s">
        <v>154</v>
      </c>
      <c r="C61" s="61" t="s">
        <v>233</v>
      </c>
      <c r="D61" s="59">
        <f>SUM(D62:D65)</f>
        <v>336</v>
      </c>
      <c r="E61" s="59">
        <f t="shared" ref="E61:M61" si="35">SUM(E62:E65)</f>
        <v>14</v>
      </c>
      <c r="F61" s="59">
        <f t="shared" si="35"/>
        <v>142</v>
      </c>
      <c r="G61" s="59">
        <f t="shared" si="35"/>
        <v>78</v>
      </c>
      <c r="H61" s="59">
        <f t="shared" si="35"/>
        <v>48</v>
      </c>
      <c r="I61" s="59">
        <f t="shared" si="35"/>
        <v>16</v>
      </c>
      <c r="J61" s="59">
        <f t="shared" si="35"/>
        <v>180</v>
      </c>
      <c r="K61" s="59">
        <f t="shared" si="35"/>
        <v>0</v>
      </c>
      <c r="L61" s="59">
        <f t="shared" si="35"/>
        <v>0</v>
      </c>
      <c r="M61" s="59">
        <f t="shared" si="35"/>
        <v>0</v>
      </c>
      <c r="N61" s="59">
        <f>SUM(N62:N63)</f>
        <v>0</v>
      </c>
      <c r="O61" s="59">
        <f t="shared" ref="O61:S61" si="36">SUM(O62:O63)</f>
        <v>0</v>
      </c>
      <c r="P61" s="59">
        <f t="shared" si="36"/>
        <v>66</v>
      </c>
      <c r="Q61" s="59">
        <f t="shared" si="36"/>
        <v>90</v>
      </c>
      <c r="R61" s="59">
        <f t="shared" si="36"/>
        <v>0</v>
      </c>
      <c r="S61" s="59">
        <f t="shared" si="36"/>
        <v>0</v>
      </c>
    </row>
    <row r="62" spans="1:19" ht="66" customHeight="1" thickBot="1" x14ac:dyDescent="0.3">
      <c r="A62" s="4" t="s">
        <v>60</v>
      </c>
      <c r="B62" s="22" t="s">
        <v>155</v>
      </c>
      <c r="C62" s="119" t="s">
        <v>223</v>
      </c>
      <c r="D62" s="3">
        <v>34</v>
      </c>
      <c r="E62" s="3">
        <v>4</v>
      </c>
      <c r="F62" s="3">
        <v>30</v>
      </c>
      <c r="G62" s="3">
        <v>24</v>
      </c>
      <c r="H62" s="3">
        <v>6</v>
      </c>
      <c r="I62" s="3"/>
      <c r="J62" s="3"/>
      <c r="K62" s="3"/>
      <c r="L62" s="3"/>
      <c r="M62" s="3"/>
      <c r="N62" s="3">
        <v>0</v>
      </c>
      <c r="O62" s="3">
        <v>0</v>
      </c>
      <c r="P62" s="3">
        <v>22</v>
      </c>
      <c r="Q62" s="3">
        <v>12</v>
      </c>
      <c r="R62" s="3">
        <v>0</v>
      </c>
      <c r="S62" s="3">
        <v>0</v>
      </c>
    </row>
    <row r="63" spans="1:19" ht="54.75" customHeight="1" thickBot="1" x14ac:dyDescent="0.3">
      <c r="A63" s="4" t="s">
        <v>156</v>
      </c>
      <c r="B63" s="22" t="s">
        <v>157</v>
      </c>
      <c r="C63" s="127"/>
      <c r="D63" s="3">
        <v>122</v>
      </c>
      <c r="E63" s="3">
        <v>10</v>
      </c>
      <c r="F63" s="3">
        <v>112</v>
      </c>
      <c r="G63" s="3">
        <v>54</v>
      </c>
      <c r="H63" s="3">
        <v>42</v>
      </c>
      <c r="I63" s="3">
        <v>16</v>
      </c>
      <c r="J63" s="3"/>
      <c r="K63" s="3"/>
      <c r="L63" s="3"/>
      <c r="M63" s="3"/>
      <c r="N63" s="3">
        <v>0</v>
      </c>
      <c r="O63" s="3">
        <v>0</v>
      </c>
      <c r="P63" s="3">
        <v>44</v>
      </c>
      <c r="Q63" s="3">
        <v>78</v>
      </c>
      <c r="R63" s="3">
        <v>0</v>
      </c>
      <c r="S63" s="3">
        <v>0</v>
      </c>
    </row>
    <row r="64" spans="1:19" ht="23.25" customHeight="1" thickBot="1" x14ac:dyDescent="0.3">
      <c r="A64" s="4" t="s">
        <v>61</v>
      </c>
      <c r="B64" s="17" t="s">
        <v>56</v>
      </c>
      <c r="C64" s="10" t="s">
        <v>228</v>
      </c>
      <c r="D64" s="3">
        <v>36</v>
      </c>
      <c r="E64" s="3"/>
      <c r="F64" s="3"/>
      <c r="G64" s="3"/>
      <c r="H64" s="3"/>
      <c r="I64" s="3"/>
      <c r="J64" s="3">
        <v>36</v>
      </c>
      <c r="K64" s="3"/>
      <c r="L64" s="3"/>
      <c r="M64" s="3"/>
      <c r="N64" s="64">
        <v>0</v>
      </c>
      <c r="O64" s="64">
        <v>0</v>
      </c>
      <c r="P64" s="64">
        <v>36</v>
      </c>
      <c r="Q64" s="64">
        <v>0</v>
      </c>
      <c r="R64" s="64">
        <v>0</v>
      </c>
      <c r="S64" s="64">
        <v>0</v>
      </c>
    </row>
    <row r="65" spans="1:19" ht="32.25" customHeight="1" thickBot="1" x14ac:dyDescent="0.3">
      <c r="A65" s="24" t="s">
        <v>62</v>
      </c>
      <c r="B65" s="16" t="s">
        <v>153</v>
      </c>
      <c r="C65" s="13" t="s">
        <v>223</v>
      </c>
      <c r="D65" s="8">
        <v>144</v>
      </c>
      <c r="E65" s="8"/>
      <c r="F65" s="8"/>
      <c r="G65" s="8"/>
      <c r="H65" s="8"/>
      <c r="I65" s="8"/>
      <c r="J65" s="8">
        <v>144</v>
      </c>
      <c r="K65" s="8"/>
      <c r="L65" s="3"/>
      <c r="M65" s="3"/>
      <c r="N65" s="84">
        <v>0</v>
      </c>
      <c r="O65" s="84">
        <v>0</v>
      </c>
      <c r="P65" s="84">
        <v>0</v>
      </c>
      <c r="Q65" s="84">
        <v>144</v>
      </c>
      <c r="R65" s="84">
        <v>0</v>
      </c>
      <c r="S65" s="84">
        <v>0</v>
      </c>
    </row>
    <row r="66" spans="1:19" ht="98.25" customHeight="1" thickBot="1" x14ac:dyDescent="0.3">
      <c r="A66" s="59" t="s">
        <v>63</v>
      </c>
      <c r="B66" s="60" t="s">
        <v>158</v>
      </c>
      <c r="C66" s="62" t="s">
        <v>234</v>
      </c>
      <c r="D66" s="59">
        <f>SUM(D67:D70)</f>
        <v>276</v>
      </c>
      <c r="E66" s="59">
        <f t="shared" ref="E66:M66" si="37">SUM(E67:E70)</f>
        <v>12</v>
      </c>
      <c r="F66" s="59">
        <f t="shared" si="37"/>
        <v>120</v>
      </c>
      <c r="G66" s="59">
        <f t="shared" si="37"/>
        <v>64</v>
      </c>
      <c r="H66" s="59">
        <f t="shared" si="37"/>
        <v>56</v>
      </c>
      <c r="I66" s="59">
        <f t="shared" si="37"/>
        <v>0</v>
      </c>
      <c r="J66" s="59">
        <f t="shared" si="37"/>
        <v>144</v>
      </c>
      <c r="K66" s="59">
        <f t="shared" si="37"/>
        <v>0</v>
      </c>
      <c r="L66" s="59">
        <f t="shared" si="37"/>
        <v>0</v>
      </c>
      <c r="M66" s="59">
        <f t="shared" si="37"/>
        <v>0</v>
      </c>
      <c r="N66" s="59">
        <f>SUM(N67:N68)</f>
        <v>60</v>
      </c>
      <c r="O66" s="59">
        <f t="shared" ref="O66:S66" si="38">SUM(O67:O68)</f>
        <v>72</v>
      </c>
      <c r="P66" s="59">
        <f t="shared" si="38"/>
        <v>0</v>
      </c>
      <c r="Q66" s="59">
        <f t="shared" si="38"/>
        <v>0</v>
      </c>
      <c r="R66" s="59">
        <f t="shared" si="38"/>
        <v>0</v>
      </c>
      <c r="S66" s="59">
        <f t="shared" si="38"/>
        <v>0</v>
      </c>
    </row>
    <row r="67" spans="1:19" ht="67.5" customHeight="1" thickBot="1" x14ac:dyDescent="0.3">
      <c r="A67" s="4" t="s">
        <v>64</v>
      </c>
      <c r="B67" s="22" t="s">
        <v>159</v>
      </c>
      <c r="C67" s="119" t="s">
        <v>222</v>
      </c>
      <c r="D67" s="3">
        <v>32</v>
      </c>
      <c r="E67" s="3">
        <v>2</v>
      </c>
      <c r="F67" s="3">
        <v>30</v>
      </c>
      <c r="G67" s="3">
        <v>20</v>
      </c>
      <c r="H67" s="3">
        <v>10</v>
      </c>
      <c r="I67" s="3"/>
      <c r="J67" s="3"/>
      <c r="K67" s="3"/>
      <c r="L67" s="3"/>
      <c r="M67" s="3"/>
      <c r="N67" s="3">
        <v>20</v>
      </c>
      <c r="O67" s="3">
        <v>12</v>
      </c>
      <c r="P67" s="3">
        <v>0</v>
      </c>
      <c r="Q67" s="3">
        <v>0</v>
      </c>
      <c r="R67" s="3">
        <v>0</v>
      </c>
      <c r="S67" s="3">
        <v>0</v>
      </c>
    </row>
    <row r="68" spans="1:19" ht="54" customHeight="1" thickBot="1" x14ac:dyDescent="0.3">
      <c r="A68" s="4" t="s">
        <v>160</v>
      </c>
      <c r="B68" s="22" t="s">
        <v>161</v>
      </c>
      <c r="C68" s="127"/>
      <c r="D68" s="3">
        <v>100</v>
      </c>
      <c r="E68" s="3">
        <v>10</v>
      </c>
      <c r="F68" s="3">
        <v>90</v>
      </c>
      <c r="G68" s="67">
        <v>44</v>
      </c>
      <c r="H68" s="3">
        <v>46</v>
      </c>
      <c r="I68" s="3"/>
      <c r="J68" s="3"/>
      <c r="K68" s="3"/>
      <c r="L68" s="3"/>
      <c r="M68" s="3"/>
      <c r="N68" s="3">
        <v>40</v>
      </c>
      <c r="O68" s="3">
        <v>60</v>
      </c>
      <c r="P68" s="3">
        <v>0</v>
      </c>
      <c r="Q68" s="3">
        <v>0</v>
      </c>
      <c r="R68" s="3">
        <v>0</v>
      </c>
      <c r="S68" s="3">
        <v>0</v>
      </c>
    </row>
    <row r="69" spans="1:19" ht="23.25" customHeight="1" thickBot="1" x14ac:dyDescent="0.3">
      <c r="A69" s="4" t="s">
        <v>65</v>
      </c>
      <c r="B69" s="17" t="s">
        <v>56</v>
      </c>
      <c r="C69" s="10" t="s">
        <v>222</v>
      </c>
      <c r="D69" s="3">
        <v>36</v>
      </c>
      <c r="E69" s="3"/>
      <c r="F69" s="3"/>
      <c r="G69" s="3"/>
      <c r="H69" s="3"/>
      <c r="I69" s="3"/>
      <c r="J69" s="3">
        <v>36</v>
      </c>
      <c r="K69" s="3"/>
      <c r="L69" s="3"/>
      <c r="M69" s="3"/>
      <c r="N69" s="48">
        <v>0</v>
      </c>
      <c r="O69" s="48">
        <v>36</v>
      </c>
      <c r="P69" s="48">
        <v>0</v>
      </c>
      <c r="Q69" s="48">
        <v>0</v>
      </c>
      <c r="R69" s="48">
        <v>0</v>
      </c>
      <c r="S69" s="48">
        <v>0</v>
      </c>
    </row>
    <row r="70" spans="1:19" ht="33" customHeight="1" thickBot="1" x14ac:dyDescent="0.3">
      <c r="A70" s="24" t="s">
        <v>66</v>
      </c>
      <c r="B70" s="16" t="s">
        <v>153</v>
      </c>
      <c r="C70" s="10" t="s">
        <v>222</v>
      </c>
      <c r="D70" s="8">
        <v>108</v>
      </c>
      <c r="E70" s="8"/>
      <c r="F70" s="8"/>
      <c r="G70" s="8"/>
      <c r="H70" s="8"/>
      <c r="I70" s="8"/>
      <c r="J70" s="8">
        <v>108</v>
      </c>
      <c r="K70" s="8"/>
      <c r="L70" s="3"/>
      <c r="M70" s="3"/>
      <c r="N70" s="84">
        <v>0</v>
      </c>
      <c r="O70" s="84">
        <v>108</v>
      </c>
      <c r="P70" s="57">
        <v>0</v>
      </c>
      <c r="Q70" s="57">
        <v>0</v>
      </c>
      <c r="R70" s="57">
        <v>0</v>
      </c>
      <c r="S70" s="57">
        <v>0</v>
      </c>
    </row>
    <row r="71" spans="1:19" ht="99" customHeight="1" thickBot="1" x14ac:dyDescent="0.3">
      <c r="A71" s="59" t="s">
        <v>67</v>
      </c>
      <c r="B71" s="60" t="s">
        <v>162</v>
      </c>
      <c r="C71" s="61" t="s">
        <v>235</v>
      </c>
      <c r="D71" s="59">
        <f>SUM(D72:D75)</f>
        <v>300</v>
      </c>
      <c r="E71" s="59">
        <f t="shared" ref="E71:M71" si="39">SUM(E72:E75)</f>
        <v>14</v>
      </c>
      <c r="F71" s="59">
        <f t="shared" si="39"/>
        <v>142</v>
      </c>
      <c r="G71" s="59">
        <f t="shared" si="39"/>
        <v>88</v>
      </c>
      <c r="H71" s="59">
        <f t="shared" si="39"/>
        <v>54</v>
      </c>
      <c r="I71" s="59">
        <f t="shared" si="39"/>
        <v>0</v>
      </c>
      <c r="J71" s="59">
        <f t="shared" si="39"/>
        <v>144</v>
      </c>
      <c r="K71" s="59">
        <f t="shared" si="39"/>
        <v>0</v>
      </c>
      <c r="L71" s="59">
        <f t="shared" si="39"/>
        <v>0</v>
      </c>
      <c r="M71" s="59">
        <f t="shared" si="39"/>
        <v>0</v>
      </c>
      <c r="N71" s="59">
        <f>SUM(N72:N73)</f>
        <v>0</v>
      </c>
      <c r="O71" s="59">
        <f t="shared" ref="O71:R71" si="40">SUM(O72:O73)</f>
        <v>96</v>
      </c>
      <c r="P71" s="59">
        <f t="shared" si="40"/>
        <v>60</v>
      </c>
      <c r="Q71" s="59">
        <f t="shared" si="40"/>
        <v>0</v>
      </c>
      <c r="R71" s="59">
        <f t="shared" si="40"/>
        <v>0</v>
      </c>
      <c r="S71" s="59">
        <v>0</v>
      </c>
    </row>
    <row r="72" spans="1:19" ht="49.5" customHeight="1" thickBot="1" x14ac:dyDescent="0.3">
      <c r="A72" s="4" t="s">
        <v>68</v>
      </c>
      <c r="B72" s="22" t="s">
        <v>164</v>
      </c>
      <c r="C72" s="119" t="s">
        <v>228</v>
      </c>
      <c r="D72" s="67">
        <v>32</v>
      </c>
      <c r="E72" s="67">
        <v>2</v>
      </c>
      <c r="F72" s="67">
        <v>30</v>
      </c>
      <c r="G72" s="67">
        <v>20</v>
      </c>
      <c r="H72" s="67">
        <v>10</v>
      </c>
      <c r="I72" s="3"/>
      <c r="J72" s="3"/>
      <c r="K72" s="3"/>
      <c r="L72" s="3"/>
      <c r="M72" s="3"/>
      <c r="N72" s="3">
        <v>0</v>
      </c>
      <c r="O72" s="3">
        <v>20</v>
      </c>
      <c r="P72" s="3">
        <v>12</v>
      </c>
      <c r="Q72" s="3">
        <v>0</v>
      </c>
      <c r="R72" s="3">
        <v>0</v>
      </c>
      <c r="S72" s="3">
        <v>0</v>
      </c>
    </row>
    <row r="73" spans="1:19" ht="51.75" customHeight="1" thickBot="1" x14ac:dyDescent="0.3">
      <c r="A73" s="4" t="s">
        <v>163</v>
      </c>
      <c r="B73" s="22" t="s">
        <v>165</v>
      </c>
      <c r="C73" s="127"/>
      <c r="D73" s="68">
        <v>124</v>
      </c>
      <c r="E73" s="68">
        <v>12</v>
      </c>
      <c r="F73" s="68">
        <v>112</v>
      </c>
      <c r="G73" s="68">
        <v>68</v>
      </c>
      <c r="H73" s="68">
        <v>44</v>
      </c>
      <c r="I73" s="33"/>
      <c r="J73" s="33"/>
      <c r="K73" s="33"/>
      <c r="L73" s="3"/>
      <c r="M73" s="3"/>
      <c r="N73" s="33">
        <v>0</v>
      </c>
      <c r="O73" s="33">
        <v>76</v>
      </c>
      <c r="P73" s="33">
        <v>48</v>
      </c>
      <c r="Q73" s="3">
        <v>0</v>
      </c>
      <c r="R73" s="3">
        <v>0</v>
      </c>
      <c r="S73" s="9">
        <v>0</v>
      </c>
    </row>
    <row r="74" spans="1:19" ht="39.75" customHeight="1" thickBot="1" x14ac:dyDescent="0.3">
      <c r="A74" s="4" t="s">
        <v>166</v>
      </c>
      <c r="B74" s="17" t="s">
        <v>56</v>
      </c>
      <c r="C74" s="23" t="s">
        <v>228</v>
      </c>
      <c r="D74" s="33">
        <v>36</v>
      </c>
      <c r="E74" s="33"/>
      <c r="F74" s="33"/>
      <c r="G74" s="33"/>
      <c r="H74" s="33"/>
      <c r="I74" s="33"/>
      <c r="J74" s="33">
        <v>36</v>
      </c>
      <c r="K74" s="33"/>
      <c r="L74" s="3"/>
      <c r="M74" s="3"/>
      <c r="N74" s="80">
        <v>0</v>
      </c>
      <c r="O74" s="80">
        <v>0</v>
      </c>
      <c r="P74" s="80">
        <v>36</v>
      </c>
      <c r="Q74" s="48">
        <v>0</v>
      </c>
      <c r="R74" s="48">
        <v>0</v>
      </c>
      <c r="S74" s="49">
        <v>0</v>
      </c>
    </row>
    <row r="75" spans="1:19" ht="35.25" customHeight="1" thickBot="1" x14ac:dyDescent="0.3">
      <c r="A75" s="24" t="s">
        <v>69</v>
      </c>
      <c r="B75" s="16" t="s">
        <v>153</v>
      </c>
      <c r="C75" s="23" t="s">
        <v>228</v>
      </c>
      <c r="D75" s="68">
        <v>108</v>
      </c>
      <c r="E75" s="68"/>
      <c r="F75" s="68"/>
      <c r="G75" s="68"/>
      <c r="H75" s="68"/>
      <c r="I75" s="68"/>
      <c r="J75" s="68">
        <v>108</v>
      </c>
      <c r="K75" s="68"/>
      <c r="L75" s="67"/>
      <c r="M75" s="67"/>
      <c r="N75" s="81">
        <v>0</v>
      </c>
      <c r="O75" s="81">
        <v>0</v>
      </c>
      <c r="P75" s="81">
        <v>108</v>
      </c>
      <c r="Q75" s="82">
        <v>0</v>
      </c>
      <c r="R75" s="82">
        <v>0</v>
      </c>
      <c r="S75" s="83">
        <v>0</v>
      </c>
    </row>
    <row r="76" spans="1:19" ht="120" customHeight="1" thickBot="1" x14ac:dyDescent="0.3">
      <c r="A76" s="59" t="s">
        <v>70</v>
      </c>
      <c r="B76" s="60" t="s">
        <v>167</v>
      </c>
      <c r="C76" s="61" t="s">
        <v>236</v>
      </c>
      <c r="D76" s="59">
        <f>SUM(D77:D80)</f>
        <v>386</v>
      </c>
      <c r="E76" s="59">
        <f t="shared" ref="E76:M76" si="41">SUM(E77:E80)</f>
        <v>20</v>
      </c>
      <c r="F76" s="59">
        <f t="shared" si="41"/>
        <v>186</v>
      </c>
      <c r="G76" s="59">
        <f t="shared" si="41"/>
        <v>80</v>
      </c>
      <c r="H76" s="59">
        <f t="shared" si="41"/>
        <v>106</v>
      </c>
      <c r="I76" s="59">
        <f t="shared" si="41"/>
        <v>0</v>
      </c>
      <c r="J76" s="59">
        <f t="shared" si="41"/>
        <v>180</v>
      </c>
      <c r="K76" s="59">
        <f t="shared" si="41"/>
        <v>0</v>
      </c>
      <c r="L76" s="59">
        <f t="shared" si="41"/>
        <v>0</v>
      </c>
      <c r="M76" s="59">
        <f t="shared" si="41"/>
        <v>0</v>
      </c>
      <c r="N76" s="59">
        <f>SUM(N77:N78)</f>
        <v>0</v>
      </c>
      <c r="O76" s="59">
        <f t="shared" ref="O76:S76" si="42">SUM(O77:O78)</f>
        <v>0</v>
      </c>
      <c r="P76" s="59">
        <f t="shared" si="42"/>
        <v>0</v>
      </c>
      <c r="Q76" s="59">
        <f t="shared" si="42"/>
        <v>130</v>
      </c>
      <c r="R76" s="59">
        <f t="shared" si="42"/>
        <v>76</v>
      </c>
      <c r="S76" s="59">
        <f t="shared" si="42"/>
        <v>0</v>
      </c>
    </row>
    <row r="77" spans="1:19" ht="65.25" customHeight="1" thickBot="1" x14ac:dyDescent="0.3">
      <c r="A77" s="4" t="s">
        <v>71</v>
      </c>
      <c r="B77" s="17" t="s">
        <v>168</v>
      </c>
      <c r="C77" s="119" t="s">
        <v>237</v>
      </c>
      <c r="D77" s="3">
        <v>54</v>
      </c>
      <c r="E77" s="3">
        <v>6</v>
      </c>
      <c r="F77" s="3">
        <v>48</v>
      </c>
      <c r="G77" s="3">
        <v>34</v>
      </c>
      <c r="H77" s="3">
        <v>14</v>
      </c>
      <c r="I77" s="3"/>
      <c r="J77" s="3"/>
      <c r="K77" s="3"/>
      <c r="L77" s="3"/>
      <c r="M77" s="3"/>
      <c r="N77" s="3">
        <v>0</v>
      </c>
      <c r="O77" s="3">
        <v>0</v>
      </c>
      <c r="P77" s="3">
        <v>0</v>
      </c>
      <c r="Q77" s="3">
        <v>32</v>
      </c>
      <c r="R77" s="3">
        <v>22</v>
      </c>
      <c r="S77" s="3">
        <v>0</v>
      </c>
    </row>
    <row r="78" spans="1:19" ht="51" customHeight="1" thickBot="1" x14ac:dyDescent="0.3">
      <c r="A78" s="4" t="s">
        <v>169</v>
      </c>
      <c r="B78" s="17" t="s">
        <v>170</v>
      </c>
      <c r="C78" s="127"/>
      <c r="D78" s="33">
        <v>152</v>
      </c>
      <c r="E78" s="33">
        <v>14</v>
      </c>
      <c r="F78" s="33">
        <v>138</v>
      </c>
      <c r="G78" s="33">
        <v>46</v>
      </c>
      <c r="H78" s="33">
        <v>92</v>
      </c>
      <c r="I78" s="33"/>
      <c r="J78" s="33"/>
      <c r="K78" s="33"/>
      <c r="L78" s="3"/>
      <c r="M78" s="3"/>
      <c r="N78" s="3">
        <v>0</v>
      </c>
      <c r="O78" s="3">
        <v>0</v>
      </c>
      <c r="P78" s="3">
        <v>0</v>
      </c>
      <c r="Q78" s="33">
        <v>98</v>
      </c>
      <c r="R78" s="33">
        <v>54</v>
      </c>
      <c r="S78" s="33">
        <v>0</v>
      </c>
    </row>
    <row r="79" spans="1:19" ht="26.25" customHeight="1" thickBot="1" x14ac:dyDescent="0.3">
      <c r="A79" s="4" t="s">
        <v>171</v>
      </c>
      <c r="B79" s="17" t="s">
        <v>56</v>
      </c>
      <c r="C79" s="23" t="s">
        <v>237</v>
      </c>
      <c r="D79" s="33">
        <v>72</v>
      </c>
      <c r="E79" s="33"/>
      <c r="F79" s="33"/>
      <c r="G79" s="33"/>
      <c r="H79" s="33"/>
      <c r="I79" s="33"/>
      <c r="J79" s="33">
        <v>72</v>
      </c>
      <c r="K79" s="33"/>
      <c r="L79" s="3"/>
      <c r="M79" s="3"/>
      <c r="N79" s="64">
        <v>0</v>
      </c>
      <c r="O79" s="64">
        <v>0</v>
      </c>
      <c r="P79" s="64">
        <v>0</v>
      </c>
      <c r="Q79" s="78">
        <v>36</v>
      </c>
      <c r="R79" s="78">
        <v>36</v>
      </c>
      <c r="S79" s="78">
        <v>0</v>
      </c>
    </row>
    <row r="80" spans="1:19" ht="33.75" customHeight="1" thickBot="1" x14ac:dyDescent="0.3">
      <c r="A80" s="24" t="s">
        <v>72</v>
      </c>
      <c r="B80" s="16" t="s">
        <v>153</v>
      </c>
      <c r="C80" s="23" t="s">
        <v>237</v>
      </c>
      <c r="D80" s="8">
        <v>108</v>
      </c>
      <c r="E80" s="8"/>
      <c r="F80" s="8"/>
      <c r="G80" s="8"/>
      <c r="H80" s="8"/>
      <c r="I80" s="8"/>
      <c r="J80" s="8">
        <v>108</v>
      </c>
      <c r="K80" s="8"/>
      <c r="L80" s="3"/>
      <c r="M80" s="3"/>
      <c r="N80" s="57">
        <v>0</v>
      </c>
      <c r="O80" s="57">
        <v>0</v>
      </c>
      <c r="P80" s="57">
        <v>0</v>
      </c>
      <c r="Q80" s="56">
        <v>36</v>
      </c>
      <c r="R80" s="79">
        <v>72</v>
      </c>
      <c r="S80" s="79">
        <v>0</v>
      </c>
    </row>
    <row r="81" spans="1:19" ht="37.5" customHeight="1" thickBot="1" x14ac:dyDescent="0.3">
      <c r="A81" s="59" t="s">
        <v>73</v>
      </c>
      <c r="B81" s="60" t="s">
        <v>172</v>
      </c>
      <c r="C81" s="61" t="s">
        <v>189</v>
      </c>
      <c r="D81" s="59">
        <v>262</v>
      </c>
      <c r="E81" s="59">
        <f t="shared" ref="E81:M81" si="43">SUM(E82:E84)</f>
        <v>12</v>
      </c>
      <c r="F81" s="59">
        <f t="shared" si="43"/>
        <v>142</v>
      </c>
      <c r="G81" s="59">
        <f t="shared" si="43"/>
        <v>74</v>
      </c>
      <c r="H81" s="59">
        <f t="shared" si="43"/>
        <v>52</v>
      </c>
      <c r="I81" s="59">
        <f t="shared" si="43"/>
        <v>16</v>
      </c>
      <c r="J81" s="59">
        <f t="shared" si="43"/>
        <v>108</v>
      </c>
      <c r="K81" s="59">
        <f t="shared" si="43"/>
        <v>0</v>
      </c>
      <c r="L81" s="59">
        <f t="shared" si="43"/>
        <v>0</v>
      </c>
      <c r="M81" s="59">
        <f t="shared" si="43"/>
        <v>0</v>
      </c>
      <c r="N81" s="63">
        <f>SUM(N82:N83)</f>
        <v>0</v>
      </c>
      <c r="O81" s="63">
        <f t="shared" ref="O81:S81" si="44">SUM(O82:O83)</f>
        <v>0</v>
      </c>
      <c r="P81" s="63">
        <f t="shared" si="44"/>
        <v>0</v>
      </c>
      <c r="Q81" s="63">
        <f t="shared" si="44"/>
        <v>0</v>
      </c>
      <c r="R81" s="63">
        <f t="shared" si="44"/>
        <v>36</v>
      </c>
      <c r="S81" s="63">
        <f t="shared" si="44"/>
        <v>118</v>
      </c>
    </row>
    <row r="82" spans="1:19" ht="33" customHeight="1" thickBot="1" x14ac:dyDescent="0.3">
      <c r="A82" s="4" t="s">
        <v>74</v>
      </c>
      <c r="B82" s="17" t="s">
        <v>173</v>
      </c>
      <c r="C82" s="119" t="s">
        <v>28</v>
      </c>
      <c r="D82" s="9">
        <v>118</v>
      </c>
      <c r="E82" s="3">
        <v>10</v>
      </c>
      <c r="F82" s="3">
        <v>108</v>
      </c>
      <c r="G82" s="70">
        <v>60</v>
      </c>
      <c r="H82" s="3">
        <v>32</v>
      </c>
      <c r="I82" s="3">
        <v>16</v>
      </c>
      <c r="J82" s="3"/>
      <c r="K82" s="3"/>
      <c r="L82" s="3"/>
      <c r="M82" s="3"/>
      <c r="N82" s="3">
        <v>0</v>
      </c>
      <c r="O82" s="3">
        <v>0</v>
      </c>
      <c r="P82" s="3">
        <v>0</v>
      </c>
      <c r="Q82" s="9">
        <v>0</v>
      </c>
      <c r="R82" s="9">
        <v>36</v>
      </c>
      <c r="S82" s="3">
        <v>82</v>
      </c>
    </row>
    <row r="83" spans="1:19" ht="27.75" customHeight="1" thickBot="1" x14ac:dyDescent="0.3">
      <c r="A83" s="9" t="s">
        <v>207</v>
      </c>
      <c r="B83" s="22" t="s">
        <v>208</v>
      </c>
      <c r="C83" s="115"/>
      <c r="D83" s="9">
        <v>36</v>
      </c>
      <c r="E83" s="9">
        <v>2</v>
      </c>
      <c r="F83" s="9">
        <v>34</v>
      </c>
      <c r="G83" s="85">
        <v>14</v>
      </c>
      <c r="H83" s="9">
        <v>20</v>
      </c>
      <c r="I83" s="9"/>
      <c r="J83" s="9"/>
      <c r="K83" s="9"/>
      <c r="L83" s="9"/>
      <c r="M83" s="9"/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36</v>
      </c>
    </row>
    <row r="84" spans="1:19" ht="25.5" customHeight="1" thickBot="1" x14ac:dyDescent="0.3">
      <c r="A84" s="9" t="s">
        <v>75</v>
      </c>
      <c r="B84" s="22" t="s">
        <v>58</v>
      </c>
      <c r="C84" s="23" t="s">
        <v>28</v>
      </c>
      <c r="D84" s="9">
        <v>108</v>
      </c>
      <c r="E84" s="9"/>
      <c r="F84" s="9"/>
      <c r="G84" s="9"/>
      <c r="H84" s="9"/>
      <c r="I84" s="9"/>
      <c r="J84" s="9">
        <v>108</v>
      </c>
      <c r="K84" s="9"/>
      <c r="L84" s="9"/>
      <c r="M84" s="9"/>
      <c r="N84" s="56">
        <v>0</v>
      </c>
      <c r="O84" s="56">
        <v>0</v>
      </c>
      <c r="P84" s="56">
        <v>0</v>
      </c>
      <c r="Q84" s="56">
        <v>0</v>
      </c>
      <c r="R84" s="56">
        <v>0</v>
      </c>
      <c r="S84" s="56">
        <v>108</v>
      </c>
    </row>
    <row r="85" spans="1:19" ht="29.25" customHeight="1" thickBot="1" x14ac:dyDescent="0.3">
      <c r="A85" s="59" t="s">
        <v>76</v>
      </c>
      <c r="B85" s="60" t="s">
        <v>196</v>
      </c>
      <c r="C85" s="61" t="s">
        <v>238</v>
      </c>
      <c r="D85" s="59">
        <f>SUM(D86:D87)</f>
        <v>300</v>
      </c>
      <c r="E85" s="59">
        <v>12</v>
      </c>
      <c r="F85" s="59">
        <f>SUM(F86:F87)</f>
        <v>108</v>
      </c>
      <c r="G85" s="59">
        <f>SUM(G86:G87)</f>
        <v>58</v>
      </c>
      <c r="H85" s="59">
        <f>SUM(H86:H87)</f>
        <v>50</v>
      </c>
      <c r="I85" s="59">
        <f t="shared" ref="I85:M85" si="45">SUM(I86:I87)</f>
        <v>0</v>
      </c>
      <c r="J85" s="59">
        <f t="shared" si="45"/>
        <v>180</v>
      </c>
      <c r="K85" s="59">
        <f t="shared" si="45"/>
        <v>0</v>
      </c>
      <c r="L85" s="59">
        <f t="shared" si="45"/>
        <v>0</v>
      </c>
      <c r="M85" s="59">
        <f t="shared" si="45"/>
        <v>0</v>
      </c>
      <c r="N85" s="59">
        <f>SUM(N86)</f>
        <v>0</v>
      </c>
      <c r="O85" s="59">
        <f t="shared" ref="O85:S85" si="46">SUM(O86)</f>
        <v>0</v>
      </c>
      <c r="P85" s="59">
        <f t="shared" si="46"/>
        <v>58</v>
      </c>
      <c r="Q85" s="59">
        <f t="shared" si="46"/>
        <v>62</v>
      </c>
      <c r="R85" s="59">
        <f t="shared" si="46"/>
        <v>0</v>
      </c>
      <c r="S85" s="59">
        <f t="shared" si="46"/>
        <v>0</v>
      </c>
    </row>
    <row r="86" spans="1:19" ht="23.25" customHeight="1" thickBot="1" x14ac:dyDescent="0.3">
      <c r="A86" s="4" t="s">
        <v>77</v>
      </c>
      <c r="B86" s="17" t="s">
        <v>95</v>
      </c>
      <c r="C86" s="10" t="s">
        <v>225</v>
      </c>
      <c r="D86" s="9">
        <v>120</v>
      </c>
      <c r="E86" s="67">
        <v>12</v>
      </c>
      <c r="F86" s="67">
        <v>108</v>
      </c>
      <c r="G86" s="67">
        <v>58</v>
      </c>
      <c r="H86" s="67">
        <v>50</v>
      </c>
      <c r="I86" s="3"/>
      <c r="J86" s="3"/>
      <c r="K86" s="3"/>
      <c r="L86" s="3"/>
      <c r="M86" s="3"/>
      <c r="N86" s="3">
        <v>0</v>
      </c>
      <c r="O86" s="3">
        <v>0</v>
      </c>
      <c r="P86" s="3">
        <v>58</v>
      </c>
      <c r="Q86" s="3">
        <v>62</v>
      </c>
      <c r="R86" s="3">
        <v>0</v>
      </c>
      <c r="S86" s="3">
        <v>0</v>
      </c>
    </row>
    <row r="87" spans="1:19" ht="36" customHeight="1" thickBot="1" x14ac:dyDescent="0.3">
      <c r="A87" s="9" t="s">
        <v>174</v>
      </c>
      <c r="B87" s="37" t="s">
        <v>153</v>
      </c>
      <c r="C87" s="23" t="s">
        <v>225</v>
      </c>
      <c r="D87" s="3">
        <v>180</v>
      </c>
      <c r="E87" s="3"/>
      <c r="F87" s="3"/>
      <c r="G87" s="3"/>
      <c r="H87" s="3"/>
      <c r="I87" s="3"/>
      <c r="J87" s="3">
        <v>180</v>
      </c>
      <c r="K87" s="3"/>
      <c r="L87" s="3"/>
      <c r="M87" s="3"/>
      <c r="N87" s="57">
        <v>0</v>
      </c>
      <c r="O87" s="57">
        <v>0</v>
      </c>
      <c r="P87" s="57">
        <v>72</v>
      </c>
      <c r="Q87" s="57">
        <v>108</v>
      </c>
      <c r="R87" s="57">
        <v>0</v>
      </c>
      <c r="S87" s="57">
        <v>0</v>
      </c>
    </row>
    <row r="88" spans="1:19" ht="33" customHeight="1" thickBot="1" x14ac:dyDescent="0.3">
      <c r="A88" s="59" t="s">
        <v>175</v>
      </c>
      <c r="B88" s="60" t="s">
        <v>197</v>
      </c>
      <c r="C88" s="61" t="s">
        <v>239</v>
      </c>
      <c r="D88" s="63">
        <f>SUM(D89:D90)</f>
        <v>216</v>
      </c>
      <c r="E88" s="63">
        <f>SUM(E89:E90)</f>
        <v>8</v>
      </c>
      <c r="F88" s="63">
        <f>SUM(F89:F90)</f>
        <v>64</v>
      </c>
      <c r="G88" s="63">
        <f>SUM(G89:G90)</f>
        <v>46</v>
      </c>
      <c r="H88" s="63">
        <f>SUM(H89:H90)</f>
        <v>18</v>
      </c>
      <c r="I88" s="63">
        <f t="shared" ref="I88:M88" si="47">SUM(I89:I90)</f>
        <v>0</v>
      </c>
      <c r="J88" s="63">
        <f t="shared" si="47"/>
        <v>0</v>
      </c>
      <c r="K88" s="63">
        <f t="shared" si="47"/>
        <v>0</v>
      </c>
      <c r="L88" s="63">
        <f t="shared" si="47"/>
        <v>0</v>
      </c>
      <c r="M88" s="63">
        <f t="shared" si="47"/>
        <v>0</v>
      </c>
      <c r="N88" s="63">
        <f>SUM(N89)</f>
        <v>0</v>
      </c>
      <c r="O88" s="63">
        <f t="shared" ref="O88:S88" si="48">SUM(O89)</f>
        <v>0</v>
      </c>
      <c r="P88" s="63">
        <f t="shared" si="48"/>
        <v>0</v>
      </c>
      <c r="Q88" s="63">
        <f t="shared" si="48"/>
        <v>0</v>
      </c>
      <c r="R88" s="63">
        <f t="shared" si="48"/>
        <v>72</v>
      </c>
      <c r="S88" s="63">
        <f t="shared" si="48"/>
        <v>0</v>
      </c>
    </row>
    <row r="89" spans="1:19" ht="24" customHeight="1" thickBot="1" x14ac:dyDescent="0.3">
      <c r="A89" s="4" t="s">
        <v>176</v>
      </c>
      <c r="B89" s="17" t="s">
        <v>177</v>
      </c>
      <c r="C89" s="10" t="s">
        <v>237</v>
      </c>
      <c r="D89" s="3">
        <v>72</v>
      </c>
      <c r="E89" s="3">
        <v>8</v>
      </c>
      <c r="F89" s="3">
        <v>64</v>
      </c>
      <c r="G89" s="3">
        <v>46</v>
      </c>
      <c r="H89" s="3">
        <v>18</v>
      </c>
      <c r="I89" s="3"/>
      <c r="J89" s="3"/>
      <c r="K89" s="3"/>
      <c r="L89" s="3"/>
      <c r="M89" s="3"/>
      <c r="N89" s="3">
        <v>0</v>
      </c>
      <c r="O89" s="3">
        <v>0</v>
      </c>
      <c r="P89" s="3">
        <v>0</v>
      </c>
      <c r="Q89" s="21">
        <v>0</v>
      </c>
      <c r="R89" s="3">
        <v>72</v>
      </c>
      <c r="S89" s="3">
        <v>0</v>
      </c>
    </row>
    <row r="90" spans="1:19" ht="33.75" customHeight="1" thickBot="1" x14ac:dyDescent="0.3">
      <c r="A90" s="9" t="s">
        <v>178</v>
      </c>
      <c r="B90" s="37" t="s">
        <v>153</v>
      </c>
      <c r="C90" s="23" t="s">
        <v>237</v>
      </c>
      <c r="D90" s="3">
        <v>144</v>
      </c>
      <c r="E90" s="3"/>
      <c r="F90" s="3"/>
      <c r="G90" s="3"/>
      <c r="H90" s="3"/>
      <c r="I90" s="3"/>
      <c r="J90" s="3"/>
      <c r="K90" s="3"/>
      <c r="L90" s="3"/>
      <c r="M90" s="3"/>
      <c r="N90" s="57">
        <v>0</v>
      </c>
      <c r="O90" s="57">
        <v>0</v>
      </c>
      <c r="P90" s="57">
        <v>0</v>
      </c>
      <c r="Q90" s="56">
        <v>0</v>
      </c>
      <c r="R90" s="57">
        <v>144</v>
      </c>
      <c r="S90" s="57">
        <v>0</v>
      </c>
    </row>
    <row r="91" spans="1:19" ht="35.25" customHeight="1" thickBot="1" x14ac:dyDescent="0.3">
      <c r="A91" s="6" t="s">
        <v>99</v>
      </c>
      <c r="B91" s="15" t="s">
        <v>100</v>
      </c>
      <c r="C91" s="10"/>
      <c r="D91" s="7">
        <v>144</v>
      </c>
      <c r="E91" s="3"/>
      <c r="F91" s="7"/>
      <c r="G91" s="3"/>
      <c r="H91" s="3"/>
      <c r="I91" s="3"/>
      <c r="J91" s="7">
        <v>144</v>
      </c>
      <c r="K91" s="3"/>
      <c r="L91" s="3"/>
      <c r="M91" s="3"/>
      <c r="N91" s="7"/>
      <c r="O91" s="7"/>
      <c r="P91" s="7"/>
      <c r="Q91" s="7"/>
      <c r="R91" s="7"/>
      <c r="S91" s="7">
        <v>144</v>
      </c>
    </row>
    <row r="92" spans="1:19" ht="35.25" customHeight="1" thickBot="1" x14ac:dyDescent="0.3">
      <c r="A92" s="6"/>
      <c r="B92" s="15" t="s">
        <v>130</v>
      </c>
      <c r="C92" s="10"/>
      <c r="D92" s="7">
        <v>180</v>
      </c>
      <c r="E92" s="3"/>
      <c r="F92" s="7"/>
      <c r="G92" s="3"/>
      <c r="H92" s="3"/>
      <c r="I92" s="3"/>
      <c r="J92" s="3"/>
      <c r="K92" s="7">
        <v>180</v>
      </c>
      <c r="L92" s="3"/>
      <c r="M92" s="3"/>
      <c r="N92" s="3"/>
      <c r="O92" s="3"/>
      <c r="P92" s="3"/>
      <c r="Q92" s="3"/>
      <c r="R92" s="3"/>
      <c r="S92" s="7"/>
    </row>
    <row r="93" spans="1:19" ht="35.25" customHeight="1" thickBot="1" x14ac:dyDescent="0.3">
      <c r="A93" s="6" t="s">
        <v>101</v>
      </c>
      <c r="B93" s="15" t="s">
        <v>96</v>
      </c>
      <c r="C93" s="10"/>
      <c r="D93" s="77" t="s">
        <v>188</v>
      </c>
      <c r="E93" s="7"/>
      <c r="F93" s="7"/>
      <c r="G93" s="3"/>
      <c r="H93" s="3"/>
      <c r="I93" s="3"/>
      <c r="J93" s="7">
        <v>216</v>
      </c>
      <c r="K93" s="7"/>
      <c r="L93" s="3"/>
      <c r="M93" s="7"/>
      <c r="N93" s="3"/>
      <c r="O93" s="10"/>
      <c r="P93" s="3"/>
      <c r="Q93" s="3"/>
      <c r="R93" s="3"/>
      <c r="S93" s="7">
        <v>216</v>
      </c>
    </row>
    <row r="94" spans="1:19" ht="35.25" customHeight="1" thickBot="1" x14ac:dyDescent="0.3">
      <c r="A94" s="65"/>
      <c r="B94" s="65" t="s">
        <v>78</v>
      </c>
      <c r="C94" s="54" t="s">
        <v>243</v>
      </c>
      <c r="D94" s="66">
        <f>D93+D92+D91+D29+D28+D10</f>
        <v>5940</v>
      </c>
      <c r="E94" s="66">
        <f t="shared" ref="E94:S94" si="49">E93+E92+E91+E29+E28+E10</f>
        <v>214</v>
      </c>
      <c r="F94" s="66">
        <f t="shared" si="49"/>
        <v>3890</v>
      </c>
      <c r="G94" s="66">
        <f t="shared" si="49"/>
        <v>1997</v>
      </c>
      <c r="H94" s="66">
        <f t="shared" si="49"/>
        <v>1861</v>
      </c>
      <c r="I94" s="66">
        <f t="shared" si="49"/>
        <v>32</v>
      </c>
      <c r="J94" s="66">
        <f t="shared" si="49"/>
        <v>1584</v>
      </c>
      <c r="K94" s="87">
        <f>K29+K10</f>
        <v>252</v>
      </c>
      <c r="L94" s="58">
        <f t="shared" si="49"/>
        <v>576</v>
      </c>
      <c r="M94" s="66">
        <f t="shared" si="49"/>
        <v>828</v>
      </c>
      <c r="N94" s="58">
        <f t="shared" si="49"/>
        <v>432</v>
      </c>
      <c r="O94" s="58">
        <f t="shared" si="49"/>
        <v>702</v>
      </c>
      <c r="P94" s="58">
        <f t="shared" si="49"/>
        <v>342</v>
      </c>
      <c r="Q94" s="58">
        <f t="shared" si="49"/>
        <v>522</v>
      </c>
      <c r="R94" s="58">
        <f t="shared" si="49"/>
        <v>324</v>
      </c>
      <c r="S94" s="58">
        <f t="shared" si="49"/>
        <v>738</v>
      </c>
    </row>
    <row r="95" spans="1:19" ht="35.25" customHeight="1" thickBot="1" x14ac:dyDescent="0.3">
      <c r="A95" s="116"/>
      <c r="B95" s="117"/>
      <c r="C95" s="117"/>
      <c r="D95" s="117"/>
      <c r="E95" s="118"/>
      <c r="F95" s="90" t="s">
        <v>78</v>
      </c>
      <c r="G95" s="101" t="s">
        <v>79</v>
      </c>
      <c r="H95" s="102"/>
      <c r="I95" s="102"/>
      <c r="J95" s="102"/>
      <c r="K95" s="103"/>
      <c r="L95" s="3">
        <v>12</v>
      </c>
      <c r="M95" s="9">
        <v>13</v>
      </c>
      <c r="N95" s="3">
        <v>11</v>
      </c>
      <c r="O95" s="3">
        <v>14</v>
      </c>
      <c r="P95" s="3">
        <v>9</v>
      </c>
      <c r="Q95" s="3">
        <v>11</v>
      </c>
      <c r="R95" s="3">
        <v>7</v>
      </c>
      <c r="S95" s="3">
        <v>7</v>
      </c>
    </row>
    <row r="96" spans="1:19" ht="17.25" customHeight="1" thickBot="1" x14ac:dyDescent="0.3">
      <c r="A96" s="104"/>
      <c r="B96" s="105"/>
      <c r="C96" s="105"/>
      <c r="D96" s="105"/>
      <c r="E96" s="106"/>
      <c r="F96" s="91"/>
      <c r="G96" s="93" t="s">
        <v>80</v>
      </c>
      <c r="H96" s="94"/>
      <c r="I96" s="94"/>
      <c r="J96" s="94"/>
      <c r="K96" s="95"/>
      <c r="L96" s="3">
        <v>0</v>
      </c>
      <c r="M96" s="3">
        <v>0</v>
      </c>
      <c r="N96" s="3">
        <v>2</v>
      </c>
      <c r="O96" s="3">
        <v>1</v>
      </c>
      <c r="P96" s="3">
        <v>2</v>
      </c>
      <c r="Q96" s="3">
        <v>1</v>
      </c>
      <c r="R96" s="3">
        <v>1</v>
      </c>
      <c r="S96" s="3">
        <v>0</v>
      </c>
    </row>
    <row r="97" spans="1:19" ht="21" customHeight="1" thickBot="1" x14ac:dyDescent="0.3">
      <c r="A97" s="128" t="s">
        <v>96</v>
      </c>
      <c r="B97" s="129"/>
      <c r="C97" s="129"/>
      <c r="D97" s="129"/>
      <c r="E97" s="130"/>
      <c r="F97" s="91"/>
      <c r="G97" s="93" t="s">
        <v>81</v>
      </c>
      <c r="H97" s="94"/>
      <c r="I97" s="94"/>
      <c r="J97" s="94"/>
      <c r="K97" s="95"/>
      <c r="L97" s="3">
        <v>0</v>
      </c>
      <c r="M97" s="3">
        <v>0</v>
      </c>
      <c r="N97" s="3">
        <v>2</v>
      </c>
      <c r="O97" s="3">
        <v>3</v>
      </c>
      <c r="P97" s="3">
        <v>5</v>
      </c>
      <c r="Q97" s="3">
        <v>8</v>
      </c>
      <c r="R97" s="3">
        <v>6</v>
      </c>
      <c r="S97" s="3">
        <v>3</v>
      </c>
    </row>
    <row r="98" spans="1:19" ht="16.5" customHeight="1" thickBot="1" x14ac:dyDescent="0.3">
      <c r="A98" s="104"/>
      <c r="B98" s="105"/>
      <c r="C98" s="105"/>
      <c r="D98" s="105"/>
      <c r="E98" s="106"/>
      <c r="F98" s="91"/>
      <c r="G98" s="93" t="s">
        <v>82</v>
      </c>
      <c r="H98" s="94"/>
      <c r="I98" s="94"/>
      <c r="J98" s="94"/>
      <c r="K98" s="95"/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4</v>
      </c>
    </row>
    <row r="99" spans="1:19" ht="21.75" customHeight="1" thickBot="1" x14ac:dyDescent="0.3">
      <c r="A99" s="104" t="s">
        <v>200</v>
      </c>
      <c r="B99" s="105"/>
      <c r="C99" s="105"/>
      <c r="D99" s="105"/>
      <c r="E99" s="106"/>
      <c r="F99" s="91"/>
      <c r="G99" s="124" t="s">
        <v>83</v>
      </c>
      <c r="H99" s="125"/>
      <c r="I99" s="125"/>
      <c r="J99" s="125"/>
      <c r="K99" s="126"/>
      <c r="L99" s="3">
        <v>2</v>
      </c>
      <c r="M99" s="3">
        <v>3</v>
      </c>
      <c r="N99" s="3">
        <v>3</v>
      </c>
      <c r="O99" s="3">
        <v>3</v>
      </c>
      <c r="P99" s="3">
        <v>2</v>
      </c>
      <c r="Q99" s="3">
        <v>3</v>
      </c>
      <c r="R99" s="3">
        <v>3</v>
      </c>
      <c r="S99" s="3">
        <v>2</v>
      </c>
    </row>
    <row r="100" spans="1:19" ht="21.75" customHeight="1" thickBot="1" x14ac:dyDescent="0.3">
      <c r="A100" s="104" t="s">
        <v>201</v>
      </c>
      <c r="B100" s="105"/>
      <c r="C100" s="105"/>
      <c r="D100" s="105"/>
      <c r="E100" s="69"/>
      <c r="F100" s="91"/>
      <c r="G100" s="124" t="s">
        <v>202</v>
      </c>
      <c r="H100" s="125"/>
      <c r="I100" s="125"/>
      <c r="J100" s="125"/>
      <c r="K100" s="126"/>
      <c r="L100" s="3">
        <v>1</v>
      </c>
      <c r="M100" s="3">
        <v>9</v>
      </c>
      <c r="N100" s="3">
        <v>4</v>
      </c>
      <c r="O100" s="3">
        <v>6</v>
      </c>
      <c r="P100" s="3">
        <v>4</v>
      </c>
      <c r="Q100" s="3">
        <v>6</v>
      </c>
      <c r="R100" s="3">
        <v>5</v>
      </c>
      <c r="S100" s="3">
        <v>5</v>
      </c>
    </row>
    <row r="101" spans="1:19" ht="36" customHeight="1" thickBot="1" x14ac:dyDescent="0.3">
      <c r="A101" s="104" t="s">
        <v>205</v>
      </c>
      <c r="B101" s="105"/>
      <c r="C101" s="105"/>
      <c r="D101" s="105"/>
      <c r="E101" s="106"/>
      <c r="F101" s="91"/>
      <c r="G101" s="93" t="s">
        <v>84</v>
      </c>
      <c r="H101" s="94"/>
      <c r="I101" s="94"/>
      <c r="J101" s="94"/>
      <c r="K101" s="95"/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</row>
    <row r="102" spans="1:19" ht="39" customHeight="1" thickBot="1" x14ac:dyDescent="0.3">
      <c r="A102" s="121" t="s">
        <v>206</v>
      </c>
      <c r="B102" s="122"/>
      <c r="C102" s="122"/>
      <c r="D102" s="122"/>
      <c r="E102" s="123"/>
      <c r="F102" s="92"/>
      <c r="G102" s="93"/>
      <c r="H102" s="94"/>
      <c r="I102" s="94"/>
      <c r="J102" s="94"/>
      <c r="K102" s="95"/>
      <c r="L102" s="3"/>
      <c r="M102" s="3"/>
      <c r="N102" s="3"/>
      <c r="O102" s="3"/>
      <c r="P102" s="3"/>
      <c r="Q102" s="3"/>
      <c r="R102" s="3"/>
      <c r="S102" s="3"/>
    </row>
    <row r="103" spans="1:19" ht="11.25" customHeight="1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</row>
    <row r="104" spans="1:19" ht="18.75" hidden="1" x14ac:dyDescent="0.3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</row>
  </sheetData>
  <mergeCells count="52">
    <mergeCell ref="C1:S1"/>
    <mergeCell ref="G5:I5"/>
    <mergeCell ref="O5:O7"/>
    <mergeCell ref="P5:P7"/>
    <mergeCell ref="Q5:Q7"/>
    <mergeCell ref="L3:M3"/>
    <mergeCell ref="L5:L7"/>
    <mergeCell ref="N5:N7"/>
    <mergeCell ref="F5:F7"/>
    <mergeCell ref="E2:K2"/>
    <mergeCell ref="I6:I7"/>
    <mergeCell ref="M5:M7"/>
    <mergeCell ref="A102:E102"/>
    <mergeCell ref="G6:G7"/>
    <mergeCell ref="A100:D100"/>
    <mergeCell ref="G100:K100"/>
    <mergeCell ref="G99:K99"/>
    <mergeCell ref="C62:C63"/>
    <mergeCell ref="C77:C78"/>
    <mergeCell ref="G98:K98"/>
    <mergeCell ref="A99:E99"/>
    <mergeCell ref="C67:C68"/>
    <mergeCell ref="C72:C73"/>
    <mergeCell ref="A97:E97"/>
    <mergeCell ref="A101:E101"/>
    <mergeCell ref="C57:C58"/>
    <mergeCell ref="H6:H7"/>
    <mergeCell ref="B2:B7"/>
    <mergeCell ref="A96:E96"/>
    <mergeCell ref="A98:E98"/>
    <mergeCell ref="N3:O3"/>
    <mergeCell ref="R5:R7"/>
    <mergeCell ref="S5:S7"/>
    <mergeCell ref="D2:D7"/>
    <mergeCell ref="C2:C7"/>
    <mergeCell ref="A2:A7"/>
    <mergeCell ref="A95:E95"/>
    <mergeCell ref="J4:J7"/>
    <mergeCell ref="C82:C83"/>
    <mergeCell ref="E3:E7"/>
    <mergeCell ref="L2:S2"/>
    <mergeCell ref="R3:S3"/>
    <mergeCell ref="F3:K3"/>
    <mergeCell ref="P3:Q3"/>
    <mergeCell ref="F95:F102"/>
    <mergeCell ref="G102:K102"/>
    <mergeCell ref="G96:K96"/>
    <mergeCell ref="G97:K97"/>
    <mergeCell ref="K4:K7"/>
    <mergeCell ref="F4:I4"/>
    <mergeCell ref="G101:K101"/>
    <mergeCell ref="G95:K95"/>
  </mergeCells>
  <phoneticPr fontId="0" type="noConversion"/>
  <printOptions horizontalCentered="1"/>
  <pageMargins left="0.39370078740157483" right="0.39370078740157483" top="0.59055118110236227" bottom="0.59055118110236227" header="0" footer="0"/>
  <pageSetup paperSize="9" scale="53" firstPageNumber="0" fitToHeight="4" orientation="landscape" r:id="rId1"/>
  <rowBreaks count="3" manualBreakCount="3">
    <brk id="38" max="18" man="1"/>
    <brk id="65" max="18" man="1"/>
    <brk id="84" max="18" man="1"/>
  </rowBreaks>
  <ignoredErrors>
    <ignoredError sqref="K10 K94" formula="1"/>
    <ignoredError sqref="N81:O81" formulaRange="1"/>
    <ignoredError sqref="D93 C8:D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4"/>
  <sheetViews>
    <sheetView zoomScale="85" zoomScaleNormal="85" workbookViewId="0">
      <selection activeCell="L17" sqref="L17"/>
    </sheetView>
  </sheetViews>
  <sheetFormatPr defaultColWidth="8.5703125" defaultRowHeight="15" x14ac:dyDescent="0.25"/>
  <cols>
    <col min="1" max="1" width="15.7109375" customWidth="1"/>
    <col min="2" max="2" width="49.28515625" customWidth="1"/>
    <col min="3" max="3" width="21.140625" customWidth="1"/>
    <col min="4" max="4" width="13.28515625" customWidth="1"/>
    <col min="5" max="5" width="12" customWidth="1"/>
    <col min="6" max="6" width="10.28515625" customWidth="1"/>
    <col min="7" max="10" width="11.28515625" customWidth="1"/>
    <col min="11" max="13" width="10.140625" customWidth="1"/>
    <col min="14" max="14" width="9.85546875" customWidth="1"/>
    <col min="15" max="15" width="10.42578125" customWidth="1"/>
    <col min="16" max="16" width="11" customWidth="1"/>
    <col min="17" max="17" width="10.28515625" customWidth="1"/>
    <col min="18" max="18" width="10.85546875" customWidth="1"/>
    <col min="19" max="19" width="10.140625" customWidth="1"/>
    <col min="20" max="20" width="10.42578125" customWidth="1"/>
    <col min="21" max="21" width="10.28515625" customWidth="1"/>
  </cols>
  <sheetData>
    <row r="1" spans="1:23" ht="40.5" customHeight="1" thickBot="1" x14ac:dyDescent="0.35">
      <c r="B1" s="18" t="s">
        <v>97</v>
      </c>
      <c r="C1" s="131" t="s">
        <v>209</v>
      </c>
      <c r="D1" s="131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</row>
    <row r="2" spans="1:23" ht="18.75" customHeight="1" thickBot="1" x14ac:dyDescent="0.3">
      <c r="A2" s="90" t="s">
        <v>0</v>
      </c>
      <c r="B2" s="90" t="s">
        <v>1</v>
      </c>
      <c r="C2" s="113" t="s">
        <v>2</v>
      </c>
      <c r="D2" s="110" t="s">
        <v>124</v>
      </c>
      <c r="E2" s="99" t="s">
        <v>85</v>
      </c>
      <c r="F2" s="100"/>
      <c r="G2" s="100"/>
      <c r="H2" s="100"/>
      <c r="I2" s="100"/>
      <c r="J2" s="100"/>
      <c r="K2" s="120"/>
      <c r="L2" s="88"/>
      <c r="M2" s="88"/>
      <c r="N2" s="107" t="s">
        <v>133</v>
      </c>
      <c r="O2" s="107"/>
      <c r="P2" s="107"/>
      <c r="Q2" s="107"/>
      <c r="R2" s="107"/>
      <c r="S2" s="107"/>
      <c r="T2" s="107"/>
      <c r="U2" s="107"/>
    </row>
    <row r="3" spans="1:23" ht="30" customHeight="1" thickBot="1" x14ac:dyDescent="0.3">
      <c r="A3" s="91"/>
      <c r="B3" s="91"/>
      <c r="C3" s="114"/>
      <c r="D3" s="111"/>
      <c r="E3" s="110" t="s">
        <v>86</v>
      </c>
      <c r="F3" s="99" t="s">
        <v>125</v>
      </c>
      <c r="G3" s="100"/>
      <c r="H3" s="100"/>
      <c r="I3" s="100"/>
      <c r="J3" s="100"/>
      <c r="K3" s="120"/>
      <c r="L3" s="110" t="s">
        <v>244</v>
      </c>
      <c r="M3" s="110" t="s">
        <v>245</v>
      </c>
      <c r="N3" s="107" t="s">
        <v>3</v>
      </c>
      <c r="O3" s="107"/>
      <c r="P3" s="107" t="s">
        <v>4</v>
      </c>
      <c r="Q3" s="107"/>
      <c r="R3" s="107" t="s">
        <v>5</v>
      </c>
      <c r="S3" s="107"/>
      <c r="T3" s="107" t="s">
        <v>6</v>
      </c>
      <c r="U3" s="107"/>
    </row>
    <row r="4" spans="1:23" ht="24" customHeight="1" thickBot="1" x14ac:dyDescent="0.3">
      <c r="A4" s="91"/>
      <c r="B4" s="91"/>
      <c r="C4" s="114"/>
      <c r="D4" s="111"/>
      <c r="E4" s="111"/>
      <c r="F4" s="99" t="s">
        <v>131</v>
      </c>
      <c r="G4" s="100"/>
      <c r="H4" s="100"/>
      <c r="I4" s="100"/>
      <c r="J4" s="110" t="s">
        <v>129</v>
      </c>
      <c r="K4" s="96" t="s">
        <v>130</v>
      </c>
      <c r="L4" s="137"/>
      <c r="M4" s="137"/>
      <c r="N4" s="32" t="s">
        <v>7</v>
      </c>
      <c r="O4" s="32" t="s">
        <v>8</v>
      </c>
      <c r="P4" s="32" t="s">
        <v>9</v>
      </c>
      <c r="Q4" s="32" t="s">
        <v>10</v>
      </c>
      <c r="R4" s="32" t="s">
        <v>11</v>
      </c>
      <c r="S4" s="32" t="s">
        <v>12</v>
      </c>
      <c r="T4" s="32" t="s">
        <v>13</v>
      </c>
      <c r="U4" s="32" t="s">
        <v>14</v>
      </c>
    </row>
    <row r="5" spans="1:23" ht="12.75" customHeight="1" thickBot="1" x14ac:dyDescent="0.3">
      <c r="A5" s="91"/>
      <c r="B5" s="91"/>
      <c r="C5" s="114"/>
      <c r="D5" s="111"/>
      <c r="E5" s="111"/>
      <c r="F5" s="110" t="s">
        <v>126</v>
      </c>
      <c r="G5" s="99" t="s">
        <v>132</v>
      </c>
      <c r="H5" s="100"/>
      <c r="I5" s="100"/>
      <c r="J5" s="111"/>
      <c r="K5" s="97"/>
      <c r="L5" s="137"/>
      <c r="M5" s="137"/>
      <c r="N5" s="90" t="s">
        <v>87</v>
      </c>
      <c r="O5" s="90" t="s">
        <v>88</v>
      </c>
      <c r="P5" s="90" t="s">
        <v>186</v>
      </c>
      <c r="Q5" s="90" t="s">
        <v>187</v>
      </c>
      <c r="R5" s="90" t="s">
        <v>191</v>
      </c>
      <c r="S5" s="90" t="s">
        <v>192</v>
      </c>
      <c r="T5" s="90" t="s">
        <v>184</v>
      </c>
      <c r="U5" s="90" t="s">
        <v>185</v>
      </c>
    </row>
    <row r="6" spans="1:23" ht="16.5" customHeight="1" x14ac:dyDescent="0.25">
      <c r="A6" s="91"/>
      <c r="B6" s="91"/>
      <c r="C6" s="114"/>
      <c r="D6" s="111"/>
      <c r="E6" s="111"/>
      <c r="F6" s="111"/>
      <c r="G6" s="110" t="s">
        <v>127</v>
      </c>
      <c r="H6" s="110" t="s">
        <v>128</v>
      </c>
      <c r="I6" s="133" t="s">
        <v>15</v>
      </c>
      <c r="J6" s="111"/>
      <c r="K6" s="97"/>
      <c r="L6" s="137"/>
      <c r="M6" s="137"/>
      <c r="N6" s="108"/>
      <c r="O6" s="108"/>
      <c r="P6" s="108"/>
      <c r="Q6" s="108"/>
      <c r="R6" s="108"/>
      <c r="S6" s="108"/>
      <c r="T6" s="108"/>
      <c r="U6" s="108"/>
    </row>
    <row r="7" spans="1:23" ht="105.75" customHeight="1" thickBot="1" x14ac:dyDescent="0.3">
      <c r="A7" s="92"/>
      <c r="B7" s="92"/>
      <c r="C7" s="115"/>
      <c r="D7" s="112"/>
      <c r="E7" s="112"/>
      <c r="F7" s="112"/>
      <c r="G7" s="112"/>
      <c r="H7" s="112"/>
      <c r="I7" s="134"/>
      <c r="J7" s="112"/>
      <c r="K7" s="98"/>
      <c r="L7" s="138"/>
      <c r="M7" s="138"/>
      <c r="N7" s="109"/>
      <c r="O7" s="109"/>
      <c r="P7" s="109"/>
      <c r="Q7" s="109"/>
      <c r="R7" s="109"/>
      <c r="S7" s="109"/>
      <c r="T7" s="109"/>
      <c r="U7" s="109"/>
      <c r="W7" s="38"/>
    </row>
    <row r="8" spans="1:23" ht="16.5" thickBot="1" x14ac:dyDescent="0.3">
      <c r="A8" s="4">
        <v>1</v>
      </c>
      <c r="B8" s="2">
        <v>2</v>
      </c>
      <c r="C8" s="5" t="s">
        <v>195</v>
      </c>
      <c r="D8" s="5" t="s">
        <v>134</v>
      </c>
      <c r="E8" s="1">
        <v>5</v>
      </c>
      <c r="F8" s="1">
        <v>6</v>
      </c>
      <c r="G8" s="1">
        <v>7</v>
      </c>
      <c r="H8" s="1">
        <v>8</v>
      </c>
      <c r="I8" s="1">
        <v>9</v>
      </c>
      <c r="J8" s="1">
        <v>10</v>
      </c>
      <c r="K8" s="1">
        <v>11</v>
      </c>
      <c r="L8" s="1">
        <v>12</v>
      </c>
      <c r="M8" s="1">
        <v>13</v>
      </c>
      <c r="N8" s="1">
        <v>14</v>
      </c>
      <c r="O8" s="1">
        <v>15</v>
      </c>
      <c r="P8" s="1">
        <v>16</v>
      </c>
      <c r="Q8" s="1">
        <v>17</v>
      </c>
      <c r="R8" s="1">
        <v>18</v>
      </c>
      <c r="S8" s="1">
        <v>19</v>
      </c>
      <c r="T8" s="1">
        <v>20</v>
      </c>
      <c r="U8" s="1">
        <v>21</v>
      </c>
    </row>
    <row r="9" spans="1:23" ht="16.5" thickBot="1" x14ac:dyDescent="0.3">
      <c r="A9" s="4"/>
      <c r="B9" s="2"/>
      <c r="C9" s="5"/>
      <c r="D9" s="86">
        <f>D10+D28+D29+D91+D92+D93</f>
        <v>5940</v>
      </c>
      <c r="E9" s="86">
        <f t="shared" ref="E9:M9" si="0">E10+E28+E29+E91+E92+E93</f>
        <v>214</v>
      </c>
      <c r="F9" s="86">
        <f t="shared" si="0"/>
        <v>3890</v>
      </c>
      <c r="G9" s="86">
        <f t="shared" si="0"/>
        <v>2059</v>
      </c>
      <c r="H9" s="86">
        <f t="shared" si="0"/>
        <v>1833</v>
      </c>
      <c r="I9" s="86">
        <f t="shared" si="0"/>
        <v>32</v>
      </c>
      <c r="J9" s="86">
        <f t="shared" si="0"/>
        <v>1584</v>
      </c>
      <c r="K9" s="86" t="s">
        <v>246</v>
      </c>
      <c r="L9" s="86">
        <f t="shared" si="0"/>
        <v>0</v>
      </c>
      <c r="M9" s="86">
        <f t="shared" si="0"/>
        <v>1332</v>
      </c>
      <c r="N9" s="1">
        <f>SUM(N10,N29)</f>
        <v>576</v>
      </c>
      <c r="O9" s="1">
        <f t="shared" ref="O9:U9" si="1">SUM(O10,O29)</f>
        <v>828</v>
      </c>
      <c r="P9" s="1">
        <f t="shared" si="1"/>
        <v>432</v>
      </c>
      <c r="Q9" s="1">
        <f t="shared" si="1"/>
        <v>702</v>
      </c>
      <c r="R9" s="1">
        <f t="shared" si="1"/>
        <v>342</v>
      </c>
      <c r="S9" s="1">
        <f t="shared" si="1"/>
        <v>522</v>
      </c>
      <c r="T9" s="1">
        <f t="shared" si="1"/>
        <v>324</v>
      </c>
      <c r="U9" s="1">
        <f t="shared" si="1"/>
        <v>378</v>
      </c>
    </row>
    <row r="10" spans="1:23" s="20" customFormat="1" ht="30" customHeight="1" thickBot="1" x14ac:dyDescent="0.3">
      <c r="A10" s="41" t="s">
        <v>135</v>
      </c>
      <c r="B10" s="42" t="s">
        <v>98</v>
      </c>
      <c r="C10" s="43" t="s">
        <v>221</v>
      </c>
      <c r="D10" s="44">
        <f>SUM(D11,D22,D26)</f>
        <v>1404</v>
      </c>
      <c r="E10" s="44">
        <f t="shared" ref="E10:U10" si="2">SUM(E11,E22,E26)</f>
        <v>0</v>
      </c>
      <c r="F10" s="44">
        <f t="shared" si="2"/>
        <v>1404</v>
      </c>
      <c r="G10" s="44">
        <f t="shared" si="2"/>
        <v>829</v>
      </c>
      <c r="H10" s="44">
        <f t="shared" si="2"/>
        <v>575</v>
      </c>
      <c r="I10" s="44">
        <f t="shared" si="2"/>
        <v>0</v>
      </c>
      <c r="J10" s="44">
        <f t="shared" si="2"/>
        <v>0</v>
      </c>
      <c r="K10" s="44">
        <v>72</v>
      </c>
      <c r="L10" s="44">
        <f t="shared" si="2"/>
        <v>0</v>
      </c>
      <c r="M10" s="44">
        <f t="shared" si="2"/>
        <v>0</v>
      </c>
      <c r="N10" s="44">
        <f t="shared" si="2"/>
        <v>576</v>
      </c>
      <c r="O10" s="44">
        <f t="shared" si="2"/>
        <v>828</v>
      </c>
      <c r="P10" s="44">
        <f t="shared" si="2"/>
        <v>0</v>
      </c>
      <c r="Q10" s="44">
        <f t="shared" si="2"/>
        <v>0</v>
      </c>
      <c r="R10" s="44">
        <f t="shared" si="2"/>
        <v>0</v>
      </c>
      <c r="S10" s="44">
        <f t="shared" si="2"/>
        <v>0</v>
      </c>
      <c r="T10" s="44">
        <f t="shared" si="2"/>
        <v>0</v>
      </c>
      <c r="U10" s="44">
        <f t="shared" si="2"/>
        <v>0</v>
      </c>
    </row>
    <row r="11" spans="1:23" s="20" customFormat="1" ht="21" customHeight="1" thickBot="1" x14ac:dyDescent="0.3">
      <c r="A11" s="45" t="s">
        <v>104</v>
      </c>
      <c r="B11" s="46" t="s">
        <v>105</v>
      </c>
      <c r="C11" s="47" t="s">
        <v>220</v>
      </c>
      <c r="D11" s="48">
        <f>SUM(D12:D21)</f>
        <v>1059</v>
      </c>
      <c r="E11" s="48">
        <f t="shared" ref="E11:U11" si="3">SUM(E12:E21)</f>
        <v>0</v>
      </c>
      <c r="F11" s="48">
        <f t="shared" si="3"/>
        <v>1059</v>
      </c>
      <c r="G11" s="48">
        <f t="shared" si="3"/>
        <v>608</v>
      </c>
      <c r="H11" s="48">
        <f t="shared" si="3"/>
        <v>451</v>
      </c>
      <c r="I11" s="48">
        <f t="shared" si="3"/>
        <v>0</v>
      </c>
      <c r="J11" s="48">
        <f t="shared" si="3"/>
        <v>0</v>
      </c>
      <c r="K11" s="48">
        <f t="shared" si="3"/>
        <v>0</v>
      </c>
      <c r="L11" s="48">
        <f t="shared" si="3"/>
        <v>0</v>
      </c>
      <c r="M11" s="48">
        <f t="shared" si="3"/>
        <v>0</v>
      </c>
      <c r="N11" s="48">
        <f t="shared" si="3"/>
        <v>420</v>
      </c>
      <c r="O11" s="48">
        <f t="shared" si="3"/>
        <v>639</v>
      </c>
      <c r="P11" s="48">
        <f>SUM(P12:P21)</f>
        <v>0</v>
      </c>
      <c r="Q11" s="48">
        <f t="shared" si="3"/>
        <v>0</v>
      </c>
      <c r="R11" s="48">
        <f t="shared" si="3"/>
        <v>0</v>
      </c>
      <c r="S11" s="48">
        <f t="shared" si="3"/>
        <v>0</v>
      </c>
      <c r="T11" s="48">
        <f t="shared" si="3"/>
        <v>0</v>
      </c>
      <c r="U11" s="48">
        <f t="shared" si="3"/>
        <v>0</v>
      </c>
    </row>
    <row r="12" spans="1:23" s="20" customFormat="1" ht="17.25" customHeight="1" thickBot="1" x14ac:dyDescent="0.3">
      <c r="A12" s="9" t="s">
        <v>108</v>
      </c>
      <c r="B12" s="34" t="s">
        <v>106</v>
      </c>
      <c r="C12" s="35" t="s">
        <v>136</v>
      </c>
      <c r="D12" s="3">
        <v>117</v>
      </c>
      <c r="E12" s="3"/>
      <c r="F12" s="3">
        <v>117</v>
      </c>
      <c r="G12" s="4">
        <v>57</v>
      </c>
      <c r="H12" s="3">
        <v>60</v>
      </c>
      <c r="I12" s="3"/>
      <c r="J12" s="3"/>
      <c r="K12" s="3"/>
      <c r="L12" s="3"/>
      <c r="M12" s="3"/>
      <c r="N12" s="3">
        <v>52</v>
      </c>
      <c r="O12" s="3">
        <v>65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</row>
    <row r="13" spans="1:23" s="20" customFormat="1" ht="18" customHeight="1" thickBot="1" x14ac:dyDescent="0.3">
      <c r="A13" s="4" t="s">
        <v>109</v>
      </c>
      <c r="B13" s="36" t="s">
        <v>107</v>
      </c>
      <c r="C13" s="23" t="s">
        <v>17</v>
      </c>
      <c r="D13" s="75">
        <v>81</v>
      </c>
      <c r="E13" s="75"/>
      <c r="F13" s="75">
        <v>81</v>
      </c>
      <c r="G13" s="76">
        <v>61</v>
      </c>
      <c r="H13" s="75">
        <v>20</v>
      </c>
      <c r="I13" s="75"/>
      <c r="J13" s="75"/>
      <c r="K13" s="75"/>
      <c r="L13" s="75"/>
      <c r="M13" s="75"/>
      <c r="N13" s="75">
        <v>40</v>
      </c>
      <c r="O13" s="75">
        <v>41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</row>
    <row r="14" spans="1:23" s="20" customFormat="1" ht="18" customHeight="1" thickBot="1" x14ac:dyDescent="0.3">
      <c r="A14" s="4" t="s">
        <v>110</v>
      </c>
      <c r="B14" s="36" t="s">
        <v>210</v>
      </c>
      <c r="C14" s="23" t="s">
        <v>17</v>
      </c>
      <c r="D14" s="75">
        <v>36</v>
      </c>
      <c r="E14" s="75"/>
      <c r="F14" s="75">
        <v>36</v>
      </c>
      <c r="G14" s="76">
        <v>20</v>
      </c>
      <c r="H14" s="75">
        <v>16</v>
      </c>
      <c r="I14" s="75"/>
      <c r="J14" s="75"/>
      <c r="K14" s="75"/>
      <c r="L14" s="75"/>
      <c r="M14" s="75"/>
      <c r="N14" s="75">
        <v>0</v>
      </c>
      <c r="O14" s="75">
        <v>36</v>
      </c>
      <c r="P14" s="3"/>
      <c r="Q14" s="3"/>
      <c r="R14" s="3"/>
      <c r="S14" s="3"/>
      <c r="T14" s="3"/>
      <c r="U14" s="3"/>
    </row>
    <row r="15" spans="1:23" s="20" customFormat="1" ht="18" customHeight="1" thickBot="1" x14ac:dyDescent="0.3">
      <c r="A15" s="4" t="s">
        <v>111</v>
      </c>
      <c r="B15" s="36" t="s">
        <v>16</v>
      </c>
      <c r="C15" s="10" t="s">
        <v>199</v>
      </c>
      <c r="D15" s="3">
        <v>117</v>
      </c>
      <c r="E15" s="3"/>
      <c r="F15" s="3">
        <v>117</v>
      </c>
      <c r="G15" s="4"/>
      <c r="H15" s="3">
        <v>117</v>
      </c>
      <c r="I15" s="3"/>
      <c r="J15" s="3"/>
      <c r="K15" s="3"/>
      <c r="L15" s="3"/>
      <c r="M15" s="3"/>
      <c r="N15" s="3">
        <v>48</v>
      </c>
      <c r="O15" s="3">
        <v>69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</row>
    <row r="16" spans="1:23" s="20" customFormat="1" ht="18" customHeight="1" thickBot="1" x14ac:dyDescent="0.3">
      <c r="A16" s="4" t="s">
        <v>112</v>
      </c>
      <c r="B16" s="36" t="s">
        <v>18</v>
      </c>
      <c r="C16" s="10" t="s">
        <v>136</v>
      </c>
      <c r="D16" s="3">
        <v>273</v>
      </c>
      <c r="E16" s="3"/>
      <c r="F16" s="3">
        <v>273</v>
      </c>
      <c r="G16" s="4">
        <v>213</v>
      </c>
      <c r="H16" s="3">
        <v>60</v>
      </c>
      <c r="I16" s="3"/>
      <c r="J16" s="3"/>
      <c r="K16" s="3"/>
      <c r="L16" s="3"/>
      <c r="M16" s="3"/>
      <c r="N16" s="3">
        <v>112</v>
      </c>
      <c r="O16" s="3">
        <v>161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</row>
    <row r="17" spans="1:23" s="20" customFormat="1" ht="18.75" customHeight="1" thickBot="1" x14ac:dyDescent="0.3">
      <c r="A17" s="4" t="s">
        <v>113</v>
      </c>
      <c r="B17" s="36" t="s">
        <v>19</v>
      </c>
      <c r="C17" s="10" t="s">
        <v>17</v>
      </c>
      <c r="D17" s="3">
        <v>117</v>
      </c>
      <c r="E17" s="3"/>
      <c r="F17" s="3">
        <v>117</v>
      </c>
      <c r="G17" s="4">
        <v>97</v>
      </c>
      <c r="H17" s="3">
        <v>20</v>
      </c>
      <c r="I17" s="3"/>
      <c r="J17" s="3"/>
      <c r="K17" s="3"/>
      <c r="L17" s="3"/>
      <c r="M17" s="3"/>
      <c r="N17" s="3">
        <v>48</v>
      </c>
      <c r="O17" s="3">
        <v>69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</row>
    <row r="18" spans="1:23" s="20" customFormat="1" ht="19.5" customHeight="1" thickBot="1" x14ac:dyDescent="0.3">
      <c r="A18" s="4" t="s">
        <v>114</v>
      </c>
      <c r="B18" s="36" t="s">
        <v>20</v>
      </c>
      <c r="C18" s="10" t="s">
        <v>102</v>
      </c>
      <c r="D18" s="3">
        <v>117</v>
      </c>
      <c r="E18" s="3"/>
      <c r="F18" s="3">
        <v>117</v>
      </c>
      <c r="G18" s="4">
        <v>15</v>
      </c>
      <c r="H18" s="3">
        <v>102</v>
      </c>
      <c r="I18" s="3"/>
      <c r="J18" s="3"/>
      <c r="K18" s="3"/>
      <c r="L18" s="3"/>
      <c r="M18" s="3"/>
      <c r="N18" s="3">
        <v>48</v>
      </c>
      <c r="O18" s="3">
        <v>69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</row>
    <row r="19" spans="1:23" s="20" customFormat="1" ht="19.5" customHeight="1" thickBot="1" x14ac:dyDescent="0.3">
      <c r="A19" s="4" t="s">
        <v>115</v>
      </c>
      <c r="B19" s="17" t="s">
        <v>89</v>
      </c>
      <c r="C19" s="10" t="s">
        <v>17</v>
      </c>
      <c r="D19" s="3">
        <v>70</v>
      </c>
      <c r="E19" s="3"/>
      <c r="F19" s="3">
        <v>70</v>
      </c>
      <c r="G19" s="4">
        <v>50</v>
      </c>
      <c r="H19" s="3">
        <v>20</v>
      </c>
      <c r="I19" s="3"/>
      <c r="J19" s="3"/>
      <c r="K19" s="3"/>
      <c r="L19" s="3"/>
      <c r="M19" s="3"/>
      <c r="N19" s="3">
        <v>30</v>
      </c>
      <c r="O19" s="3">
        <v>40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</row>
    <row r="20" spans="1:23" s="20" customFormat="1" ht="18.75" customHeight="1" thickBot="1" x14ac:dyDescent="0.3">
      <c r="A20" s="4" t="s">
        <v>181</v>
      </c>
      <c r="B20" s="17" t="s">
        <v>180</v>
      </c>
      <c r="C20" s="10" t="s">
        <v>17</v>
      </c>
      <c r="D20" s="3">
        <v>95</v>
      </c>
      <c r="E20" s="3"/>
      <c r="F20" s="3">
        <v>95</v>
      </c>
      <c r="G20" s="4">
        <v>67</v>
      </c>
      <c r="H20" s="3">
        <v>28</v>
      </c>
      <c r="I20" s="3"/>
      <c r="J20" s="3"/>
      <c r="K20" s="3"/>
      <c r="L20" s="3"/>
      <c r="M20" s="3"/>
      <c r="N20" s="3">
        <v>42</v>
      </c>
      <c r="O20" s="3">
        <v>53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</row>
    <row r="21" spans="1:23" s="20" customFormat="1" ht="18.75" customHeight="1" thickBot="1" x14ac:dyDescent="0.3">
      <c r="A21" s="4" t="s">
        <v>211</v>
      </c>
      <c r="B21" s="17" t="s">
        <v>137</v>
      </c>
      <c r="C21" s="10" t="s">
        <v>179</v>
      </c>
      <c r="D21" s="3">
        <v>36</v>
      </c>
      <c r="E21" s="3"/>
      <c r="F21" s="3">
        <v>36</v>
      </c>
      <c r="G21" s="4">
        <v>28</v>
      </c>
      <c r="H21" s="3">
        <v>8</v>
      </c>
      <c r="I21" s="3"/>
      <c r="J21" s="3"/>
      <c r="K21" s="3"/>
      <c r="L21" s="3"/>
      <c r="M21" s="3"/>
      <c r="N21" s="3">
        <v>0</v>
      </c>
      <c r="O21" s="3">
        <v>36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</row>
    <row r="22" spans="1:23" s="20" customFormat="1" ht="35.25" customHeight="1" thickBot="1" x14ac:dyDescent="0.3">
      <c r="A22" s="49" t="s">
        <v>116</v>
      </c>
      <c r="B22" s="50" t="s">
        <v>122</v>
      </c>
      <c r="C22" s="51" t="s">
        <v>217</v>
      </c>
      <c r="D22" s="48">
        <f>SUM(D23:D25)</f>
        <v>309</v>
      </c>
      <c r="E22" s="48">
        <f t="shared" ref="E22:U22" si="4">SUM(E23:E25)</f>
        <v>0</v>
      </c>
      <c r="F22" s="48">
        <f t="shared" si="4"/>
        <v>309</v>
      </c>
      <c r="G22" s="48">
        <f t="shared" si="4"/>
        <v>191</v>
      </c>
      <c r="H22" s="48">
        <f t="shared" si="4"/>
        <v>118</v>
      </c>
      <c r="I22" s="48">
        <f t="shared" si="4"/>
        <v>0</v>
      </c>
      <c r="J22" s="48">
        <f t="shared" si="4"/>
        <v>0</v>
      </c>
      <c r="K22" s="48">
        <f t="shared" si="4"/>
        <v>0</v>
      </c>
      <c r="L22" s="48">
        <f t="shared" si="4"/>
        <v>0</v>
      </c>
      <c r="M22" s="48">
        <f t="shared" si="4"/>
        <v>0</v>
      </c>
      <c r="N22" s="48">
        <f t="shared" si="4"/>
        <v>120</v>
      </c>
      <c r="O22" s="48">
        <f t="shared" si="4"/>
        <v>189</v>
      </c>
      <c r="P22" s="48">
        <f t="shared" si="4"/>
        <v>0</v>
      </c>
      <c r="Q22" s="48">
        <f t="shared" si="4"/>
        <v>0</v>
      </c>
      <c r="R22" s="48">
        <f t="shared" si="4"/>
        <v>0</v>
      </c>
      <c r="S22" s="48">
        <f t="shared" si="4"/>
        <v>0</v>
      </c>
      <c r="T22" s="48">
        <f t="shared" si="4"/>
        <v>0</v>
      </c>
      <c r="U22" s="48">
        <f t="shared" si="4"/>
        <v>0</v>
      </c>
    </row>
    <row r="23" spans="1:23" s="20" customFormat="1" ht="21" customHeight="1" thickBot="1" x14ac:dyDescent="0.3">
      <c r="A23" s="4" t="s">
        <v>117</v>
      </c>
      <c r="B23" s="36" t="s">
        <v>21</v>
      </c>
      <c r="C23" s="10" t="s">
        <v>17</v>
      </c>
      <c r="D23" s="75">
        <v>78</v>
      </c>
      <c r="E23" s="75"/>
      <c r="F23" s="75">
        <v>78</v>
      </c>
      <c r="G23" s="76">
        <v>8</v>
      </c>
      <c r="H23" s="75">
        <v>70</v>
      </c>
      <c r="I23" s="75"/>
      <c r="J23" s="75"/>
      <c r="K23" s="75"/>
      <c r="L23" s="75"/>
      <c r="M23" s="75"/>
      <c r="N23" s="75">
        <v>32</v>
      </c>
      <c r="O23" s="75">
        <v>46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</row>
    <row r="24" spans="1:23" s="20" customFormat="1" ht="19.5" customHeight="1" thickBot="1" x14ac:dyDescent="0.3">
      <c r="A24" s="4" t="s">
        <v>118</v>
      </c>
      <c r="B24" s="36" t="s">
        <v>22</v>
      </c>
      <c r="C24" s="10" t="s">
        <v>179</v>
      </c>
      <c r="D24" s="3">
        <v>147</v>
      </c>
      <c r="E24" s="3"/>
      <c r="F24" s="3">
        <v>147</v>
      </c>
      <c r="G24" s="4">
        <v>113</v>
      </c>
      <c r="H24" s="3">
        <v>34</v>
      </c>
      <c r="I24" s="3"/>
      <c r="J24" s="3"/>
      <c r="K24" s="3"/>
      <c r="L24" s="3"/>
      <c r="M24" s="3"/>
      <c r="N24" s="3">
        <v>56</v>
      </c>
      <c r="O24" s="3">
        <v>91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</row>
    <row r="25" spans="1:23" s="20" customFormat="1" ht="20.25" customHeight="1" thickBot="1" x14ac:dyDescent="0.3">
      <c r="A25" s="4" t="s">
        <v>119</v>
      </c>
      <c r="B25" s="36" t="s">
        <v>182</v>
      </c>
      <c r="C25" s="10" t="s">
        <v>17</v>
      </c>
      <c r="D25" s="75">
        <v>84</v>
      </c>
      <c r="E25" s="75"/>
      <c r="F25" s="75">
        <v>84</v>
      </c>
      <c r="G25" s="76">
        <v>70</v>
      </c>
      <c r="H25" s="75">
        <v>14</v>
      </c>
      <c r="I25" s="75"/>
      <c r="J25" s="75"/>
      <c r="K25" s="75"/>
      <c r="L25" s="75"/>
      <c r="M25" s="75"/>
      <c r="N25" s="75">
        <v>32</v>
      </c>
      <c r="O25" s="75">
        <v>52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</row>
    <row r="26" spans="1:23" s="20" customFormat="1" ht="20.25" customHeight="1" thickBot="1" x14ac:dyDescent="0.3">
      <c r="A26" s="49" t="s">
        <v>212</v>
      </c>
      <c r="B26" s="50" t="s">
        <v>213</v>
      </c>
      <c r="C26" s="51" t="s">
        <v>218</v>
      </c>
      <c r="D26" s="48">
        <f>SUM(D27)</f>
        <v>36</v>
      </c>
      <c r="E26" s="48">
        <f t="shared" ref="E26:U26" si="5">SUM(E27)</f>
        <v>0</v>
      </c>
      <c r="F26" s="48">
        <f t="shared" si="5"/>
        <v>36</v>
      </c>
      <c r="G26" s="48">
        <f t="shared" si="5"/>
        <v>30</v>
      </c>
      <c r="H26" s="48">
        <f t="shared" si="5"/>
        <v>6</v>
      </c>
      <c r="I26" s="48">
        <f t="shared" si="5"/>
        <v>0</v>
      </c>
      <c r="J26" s="48">
        <f t="shared" si="5"/>
        <v>0</v>
      </c>
      <c r="K26" s="48">
        <f t="shared" si="5"/>
        <v>0</v>
      </c>
      <c r="L26" s="48">
        <f t="shared" si="5"/>
        <v>0</v>
      </c>
      <c r="M26" s="48">
        <f t="shared" si="5"/>
        <v>0</v>
      </c>
      <c r="N26" s="48">
        <f t="shared" si="5"/>
        <v>36</v>
      </c>
      <c r="O26" s="48">
        <f t="shared" si="5"/>
        <v>0</v>
      </c>
      <c r="P26" s="48">
        <f t="shared" si="5"/>
        <v>0</v>
      </c>
      <c r="Q26" s="48">
        <f t="shared" si="5"/>
        <v>0</v>
      </c>
      <c r="R26" s="48">
        <f t="shared" si="5"/>
        <v>0</v>
      </c>
      <c r="S26" s="48">
        <f t="shared" si="5"/>
        <v>0</v>
      </c>
      <c r="T26" s="48">
        <f t="shared" si="5"/>
        <v>0</v>
      </c>
      <c r="U26" s="48">
        <f t="shared" si="5"/>
        <v>0</v>
      </c>
    </row>
    <row r="27" spans="1:23" s="20" customFormat="1" ht="39" customHeight="1" thickBot="1" x14ac:dyDescent="0.3">
      <c r="A27" s="4" t="s">
        <v>214</v>
      </c>
      <c r="B27" s="36" t="s">
        <v>215</v>
      </c>
      <c r="C27" s="10" t="s">
        <v>219</v>
      </c>
      <c r="D27" s="75">
        <v>36</v>
      </c>
      <c r="E27" s="75"/>
      <c r="F27" s="75">
        <v>36</v>
      </c>
      <c r="G27" s="75">
        <v>30</v>
      </c>
      <c r="H27" s="75">
        <v>6</v>
      </c>
      <c r="I27" s="75"/>
      <c r="J27" s="75"/>
      <c r="K27" s="75"/>
      <c r="L27" s="75"/>
      <c r="M27" s="75"/>
      <c r="N27" s="75">
        <v>36</v>
      </c>
      <c r="O27" s="75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</row>
    <row r="28" spans="1:23" s="20" customFormat="1" ht="20.25" customHeight="1" thickBot="1" x14ac:dyDescent="0.3">
      <c r="A28" s="6" t="s">
        <v>216</v>
      </c>
      <c r="B28" s="74" t="s">
        <v>130</v>
      </c>
      <c r="C28" s="10"/>
      <c r="D28" s="7">
        <v>72</v>
      </c>
      <c r="E28" s="3"/>
      <c r="F28" s="3"/>
      <c r="G28" s="3"/>
      <c r="H28" s="3"/>
      <c r="I28" s="3"/>
      <c r="J28" s="3"/>
      <c r="K28" s="7">
        <v>72</v>
      </c>
      <c r="L28" s="7"/>
      <c r="M28" s="7"/>
      <c r="N28" s="3"/>
      <c r="O28" s="3"/>
      <c r="P28" s="3"/>
      <c r="Q28" s="3"/>
      <c r="R28" s="3"/>
      <c r="S28" s="3"/>
      <c r="T28" s="3"/>
      <c r="U28" s="3"/>
    </row>
    <row r="29" spans="1:23" ht="31.5" customHeight="1" thickBot="1" x14ac:dyDescent="0.3">
      <c r="A29" s="52"/>
      <c r="B29" s="53" t="s">
        <v>138</v>
      </c>
      <c r="C29" s="54" t="s">
        <v>241</v>
      </c>
      <c r="D29" s="52">
        <f>SUM(D30,D36,D39)</f>
        <v>3924</v>
      </c>
      <c r="E29" s="52">
        <f t="shared" ref="E29:M29" si="6">SUM(E30,E36,E39)</f>
        <v>214</v>
      </c>
      <c r="F29" s="52">
        <f t="shared" si="6"/>
        <v>2486</v>
      </c>
      <c r="G29" s="52">
        <f t="shared" si="6"/>
        <v>1230</v>
      </c>
      <c r="H29" s="52">
        <f t="shared" si="6"/>
        <v>1258</v>
      </c>
      <c r="I29" s="52">
        <f t="shared" si="6"/>
        <v>32</v>
      </c>
      <c r="J29" s="52">
        <v>1224</v>
      </c>
      <c r="K29" s="52">
        <v>180</v>
      </c>
      <c r="L29" s="52">
        <f t="shared" si="6"/>
        <v>0</v>
      </c>
      <c r="M29" s="52">
        <f t="shared" si="6"/>
        <v>1116</v>
      </c>
      <c r="N29" s="52">
        <v>0</v>
      </c>
      <c r="O29" s="52">
        <v>0</v>
      </c>
      <c r="P29" s="52">
        <f t="shared" ref="P29:U29" si="7">SUM(P30,P36,P39)</f>
        <v>432</v>
      </c>
      <c r="Q29" s="52">
        <f t="shared" si="7"/>
        <v>702</v>
      </c>
      <c r="R29" s="52">
        <f t="shared" si="7"/>
        <v>342</v>
      </c>
      <c r="S29" s="52">
        <f t="shared" si="7"/>
        <v>522</v>
      </c>
      <c r="T29" s="52">
        <f t="shared" si="7"/>
        <v>324</v>
      </c>
      <c r="U29" s="52">
        <f t="shared" si="7"/>
        <v>378</v>
      </c>
    </row>
    <row r="30" spans="1:23" ht="35.25" customHeight="1" thickBot="1" x14ac:dyDescent="0.3">
      <c r="A30" s="28" t="s">
        <v>23</v>
      </c>
      <c r="B30" s="30" t="s">
        <v>139</v>
      </c>
      <c r="C30" s="31" t="s">
        <v>193</v>
      </c>
      <c r="D30" s="28">
        <f>D31+D32+D33+D34+D35</f>
        <v>532</v>
      </c>
      <c r="E30" s="28">
        <f t="shared" ref="E30:O30" si="8">SUM(E31:E35)</f>
        <v>22</v>
      </c>
      <c r="F30" s="28">
        <f t="shared" si="8"/>
        <v>510</v>
      </c>
      <c r="G30" s="28">
        <f t="shared" si="8"/>
        <v>80</v>
      </c>
      <c r="H30" s="28">
        <f t="shared" si="8"/>
        <v>430</v>
      </c>
      <c r="I30" s="28">
        <f t="shared" si="8"/>
        <v>0</v>
      </c>
      <c r="J30" s="28">
        <f t="shared" si="8"/>
        <v>0</v>
      </c>
      <c r="K30" s="28">
        <f t="shared" si="8"/>
        <v>0</v>
      </c>
      <c r="L30" s="28">
        <f t="shared" si="8"/>
        <v>0</v>
      </c>
      <c r="M30" s="28">
        <f t="shared" si="8"/>
        <v>100</v>
      </c>
      <c r="N30" s="28">
        <f t="shared" si="8"/>
        <v>0</v>
      </c>
      <c r="O30" s="28">
        <f t="shared" si="8"/>
        <v>0</v>
      </c>
      <c r="P30" s="28">
        <f>SUM(P31:P35)</f>
        <v>94</v>
      </c>
      <c r="Q30" s="28">
        <f t="shared" ref="Q30:U30" si="9">SUM(Q31:Q35)</f>
        <v>122</v>
      </c>
      <c r="R30" s="28">
        <f t="shared" si="9"/>
        <v>64</v>
      </c>
      <c r="S30" s="28">
        <f t="shared" si="9"/>
        <v>104</v>
      </c>
      <c r="T30" s="28">
        <f t="shared" si="9"/>
        <v>64</v>
      </c>
      <c r="U30" s="28">
        <f t="shared" si="9"/>
        <v>84</v>
      </c>
    </row>
    <row r="31" spans="1:23" ht="22.5" customHeight="1" thickBot="1" x14ac:dyDescent="0.3">
      <c r="A31" s="4" t="s">
        <v>24</v>
      </c>
      <c r="B31" s="17" t="s">
        <v>25</v>
      </c>
      <c r="C31" s="10" t="s">
        <v>222</v>
      </c>
      <c r="D31" s="9">
        <v>36</v>
      </c>
      <c r="E31" s="4">
        <v>4</v>
      </c>
      <c r="F31" s="4">
        <v>32</v>
      </c>
      <c r="G31" s="4">
        <v>32</v>
      </c>
      <c r="H31" s="3"/>
      <c r="I31" s="3"/>
      <c r="J31" s="3"/>
      <c r="K31" s="3"/>
      <c r="L31" s="3"/>
      <c r="M31" s="3"/>
      <c r="N31" s="3"/>
      <c r="O31" s="3"/>
      <c r="P31" s="4">
        <v>0</v>
      </c>
      <c r="Q31" s="4">
        <v>36</v>
      </c>
      <c r="R31" s="4">
        <v>0</v>
      </c>
      <c r="S31" s="4">
        <v>0</v>
      </c>
      <c r="T31" s="4">
        <v>0</v>
      </c>
      <c r="U31" s="4">
        <v>0</v>
      </c>
      <c r="W31" s="40"/>
    </row>
    <row r="32" spans="1:23" ht="21.75" customHeight="1" thickBot="1" x14ac:dyDescent="0.3">
      <c r="A32" s="4" t="s">
        <v>26</v>
      </c>
      <c r="B32" s="17" t="s">
        <v>19</v>
      </c>
      <c r="C32" s="10" t="s">
        <v>190</v>
      </c>
      <c r="D32" s="9">
        <v>36</v>
      </c>
      <c r="E32" s="3">
        <v>4</v>
      </c>
      <c r="F32" s="3">
        <v>32</v>
      </c>
      <c r="G32" s="3">
        <v>26</v>
      </c>
      <c r="H32" s="3">
        <v>6</v>
      </c>
      <c r="I32" s="3"/>
      <c r="J32" s="3"/>
      <c r="K32" s="3"/>
      <c r="L32" s="3"/>
      <c r="M32" s="3"/>
      <c r="N32" s="3"/>
      <c r="O32" s="3"/>
      <c r="P32" s="3">
        <v>36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</row>
    <row r="33" spans="1:21" ht="35.25" customHeight="1" thickBot="1" x14ac:dyDescent="0.3">
      <c r="A33" s="4" t="s">
        <v>27</v>
      </c>
      <c r="B33" s="17" t="s">
        <v>140</v>
      </c>
      <c r="C33" s="10" t="s">
        <v>28</v>
      </c>
      <c r="D33" s="3">
        <v>264</v>
      </c>
      <c r="E33" s="3">
        <v>12</v>
      </c>
      <c r="F33" s="3">
        <v>252</v>
      </c>
      <c r="G33" s="3"/>
      <c r="H33" s="3">
        <v>252</v>
      </c>
      <c r="I33" s="3"/>
      <c r="J33" s="3"/>
      <c r="K33" s="39"/>
      <c r="L33" s="39"/>
      <c r="M33" s="3">
        <v>100</v>
      </c>
      <c r="N33" s="3"/>
      <c r="O33" s="3"/>
      <c r="P33" s="3">
        <v>34</v>
      </c>
      <c r="Q33" s="3">
        <v>42</v>
      </c>
      <c r="R33" s="3">
        <v>44</v>
      </c>
      <c r="S33" s="3">
        <v>40</v>
      </c>
      <c r="T33" s="3">
        <v>44</v>
      </c>
      <c r="U33" s="3">
        <v>60</v>
      </c>
    </row>
    <row r="34" spans="1:21" ht="24.75" customHeight="1" thickBot="1" x14ac:dyDescent="0.3">
      <c r="A34" s="4" t="s">
        <v>29</v>
      </c>
      <c r="B34" s="17" t="s">
        <v>20</v>
      </c>
      <c r="C34" s="10" t="s">
        <v>103</v>
      </c>
      <c r="D34" s="3">
        <v>164</v>
      </c>
      <c r="E34" s="3"/>
      <c r="F34" s="3">
        <v>164</v>
      </c>
      <c r="G34" s="9">
        <v>2</v>
      </c>
      <c r="H34" s="3">
        <v>162</v>
      </c>
      <c r="I34" s="3"/>
      <c r="J34" s="3"/>
      <c r="K34" s="39"/>
      <c r="L34" s="39"/>
      <c r="M34" s="39"/>
      <c r="N34" s="3"/>
      <c r="O34" s="3"/>
      <c r="P34" s="3">
        <v>24</v>
      </c>
      <c r="Q34" s="3">
        <v>44</v>
      </c>
      <c r="R34" s="9">
        <v>20</v>
      </c>
      <c r="S34" s="3">
        <v>32</v>
      </c>
      <c r="T34" s="3">
        <v>20</v>
      </c>
      <c r="U34" s="9">
        <v>24</v>
      </c>
    </row>
    <row r="35" spans="1:21" ht="23.25" customHeight="1" thickBot="1" x14ac:dyDescent="0.3">
      <c r="A35" s="14" t="s">
        <v>30</v>
      </c>
      <c r="B35" s="12" t="s">
        <v>141</v>
      </c>
      <c r="C35" s="13" t="s">
        <v>223</v>
      </c>
      <c r="D35" s="14">
        <v>32</v>
      </c>
      <c r="E35" s="14">
        <v>2</v>
      </c>
      <c r="F35" s="14">
        <v>30</v>
      </c>
      <c r="G35" s="14">
        <v>20</v>
      </c>
      <c r="H35" s="14">
        <v>10</v>
      </c>
      <c r="I35" s="14"/>
      <c r="J35" s="14"/>
      <c r="K35" s="14"/>
      <c r="L35" s="3"/>
      <c r="M35" s="3"/>
      <c r="N35" s="3"/>
      <c r="O35" s="3"/>
      <c r="P35" s="14">
        <v>0</v>
      </c>
      <c r="Q35" s="14">
        <v>0</v>
      </c>
      <c r="R35" s="14">
        <v>0</v>
      </c>
      <c r="S35" s="14">
        <v>32</v>
      </c>
      <c r="T35" s="14">
        <v>0</v>
      </c>
      <c r="U35" s="14">
        <v>0</v>
      </c>
    </row>
    <row r="36" spans="1:21" ht="36" customHeight="1" thickBot="1" x14ac:dyDescent="0.3">
      <c r="A36" s="28" t="s">
        <v>31</v>
      </c>
      <c r="B36" s="30" t="s">
        <v>142</v>
      </c>
      <c r="C36" s="31" t="s">
        <v>203</v>
      </c>
      <c r="D36" s="28">
        <f>SUM(D37:D38)</f>
        <v>180</v>
      </c>
      <c r="E36" s="28">
        <f t="shared" ref="E36:O36" si="10">SUM(E37:E38)</f>
        <v>18</v>
      </c>
      <c r="F36" s="28">
        <f t="shared" si="10"/>
        <v>162</v>
      </c>
      <c r="G36" s="28">
        <f t="shared" si="10"/>
        <v>100</v>
      </c>
      <c r="H36" s="28">
        <f t="shared" si="10"/>
        <v>62</v>
      </c>
      <c r="I36" s="28">
        <f t="shared" si="10"/>
        <v>0</v>
      </c>
      <c r="J36" s="28">
        <f t="shared" si="10"/>
        <v>0</v>
      </c>
      <c r="K36" s="28">
        <f t="shared" si="10"/>
        <v>0</v>
      </c>
      <c r="L36" s="28">
        <f t="shared" si="10"/>
        <v>0</v>
      </c>
      <c r="M36" s="28">
        <f t="shared" si="10"/>
        <v>0</v>
      </c>
      <c r="N36" s="28">
        <f t="shared" si="10"/>
        <v>0</v>
      </c>
      <c r="O36" s="28">
        <f t="shared" si="10"/>
        <v>0</v>
      </c>
      <c r="P36" s="28">
        <f>P37+P38</f>
        <v>50</v>
      </c>
      <c r="Q36" s="28">
        <f t="shared" ref="Q36:U36" si="11">Q37+Q38</f>
        <v>94</v>
      </c>
      <c r="R36" s="28">
        <f t="shared" si="11"/>
        <v>0</v>
      </c>
      <c r="S36" s="28">
        <f t="shared" si="11"/>
        <v>36</v>
      </c>
      <c r="T36" s="28">
        <f t="shared" si="11"/>
        <v>0</v>
      </c>
      <c r="U36" s="28">
        <f t="shared" si="11"/>
        <v>0</v>
      </c>
    </row>
    <row r="37" spans="1:21" ht="22.5" customHeight="1" thickBot="1" x14ac:dyDescent="0.3">
      <c r="A37" s="4" t="s">
        <v>32</v>
      </c>
      <c r="B37" s="17" t="s">
        <v>22</v>
      </c>
      <c r="C37" s="10" t="s">
        <v>224</v>
      </c>
      <c r="D37" s="9">
        <v>144</v>
      </c>
      <c r="E37" s="3">
        <v>14</v>
      </c>
      <c r="F37" s="3">
        <v>130</v>
      </c>
      <c r="G37" s="3">
        <v>72</v>
      </c>
      <c r="H37" s="3">
        <v>58</v>
      </c>
      <c r="I37" s="3"/>
      <c r="J37" s="3"/>
      <c r="K37" s="3"/>
      <c r="L37" s="3"/>
      <c r="M37" s="3"/>
      <c r="N37" s="3"/>
      <c r="O37" s="3"/>
      <c r="P37" s="3">
        <v>50</v>
      </c>
      <c r="Q37" s="3">
        <v>94</v>
      </c>
      <c r="R37" s="3">
        <v>0</v>
      </c>
      <c r="S37" s="3">
        <v>0</v>
      </c>
      <c r="T37" s="3">
        <v>0</v>
      </c>
      <c r="U37" s="3">
        <v>0</v>
      </c>
    </row>
    <row r="38" spans="1:21" ht="21" customHeight="1" thickBot="1" x14ac:dyDescent="0.3">
      <c r="A38" s="4" t="s">
        <v>33</v>
      </c>
      <c r="B38" s="17" t="s">
        <v>34</v>
      </c>
      <c r="C38" s="10" t="s">
        <v>225</v>
      </c>
      <c r="D38" s="3">
        <v>36</v>
      </c>
      <c r="E38" s="3">
        <v>4</v>
      </c>
      <c r="F38" s="3">
        <v>32</v>
      </c>
      <c r="G38" s="3">
        <v>28</v>
      </c>
      <c r="H38" s="3">
        <v>4</v>
      </c>
      <c r="I38" s="3"/>
      <c r="J38" s="3"/>
      <c r="K38" s="3"/>
      <c r="L38" s="3"/>
      <c r="M38" s="3"/>
      <c r="N38" s="3"/>
      <c r="O38" s="3"/>
      <c r="P38" s="3">
        <v>0</v>
      </c>
      <c r="Q38" s="3">
        <v>0</v>
      </c>
      <c r="R38" s="3">
        <v>0</v>
      </c>
      <c r="S38" s="3">
        <v>36</v>
      </c>
      <c r="T38" s="3">
        <v>0</v>
      </c>
      <c r="U38" s="3">
        <v>0</v>
      </c>
    </row>
    <row r="39" spans="1:21" ht="30.75" customHeight="1" thickBot="1" x14ac:dyDescent="0.3">
      <c r="A39" s="52" t="s">
        <v>35</v>
      </c>
      <c r="B39" s="53" t="s">
        <v>198</v>
      </c>
      <c r="C39" s="52" t="s">
        <v>240</v>
      </c>
      <c r="D39" s="52">
        <f>SUM(D40,D55)</f>
        <v>3212</v>
      </c>
      <c r="E39" s="52">
        <f t="shared" ref="E39:U39" si="12">SUM(E40,E55)</f>
        <v>174</v>
      </c>
      <c r="F39" s="52">
        <f t="shared" si="12"/>
        <v>1814</v>
      </c>
      <c r="G39" s="52">
        <f t="shared" si="12"/>
        <v>1050</v>
      </c>
      <c r="H39" s="52">
        <f t="shared" si="12"/>
        <v>766</v>
      </c>
      <c r="I39" s="52">
        <f t="shared" si="12"/>
        <v>32</v>
      </c>
      <c r="J39" s="52">
        <f t="shared" si="12"/>
        <v>1080</v>
      </c>
      <c r="K39" s="52">
        <f t="shared" si="12"/>
        <v>0</v>
      </c>
      <c r="L39" s="52">
        <f t="shared" si="12"/>
        <v>0</v>
      </c>
      <c r="M39" s="52">
        <f t="shared" si="12"/>
        <v>1016</v>
      </c>
      <c r="N39" s="52">
        <f t="shared" si="12"/>
        <v>0</v>
      </c>
      <c r="O39" s="52">
        <f t="shared" si="12"/>
        <v>0</v>
      </c>
      <c r="P39" s="52">
        <f t="shared" si="12"/>
        <v>288</v>
      </c>
      <c r="Q39" s="52">
        <f t="shared" si="12"/>
        <v>486</v>
      </c>
      <c r="R39" s="52">
        <f t="shared" si="12"/>
        <v>278</v>
      </c>
      <c r="S39" s="52">
        <f t="shared" si="12"/>
        <v>382</v>
      </c>
      <c r="T39" s="52">
        <f t="shared" si="12"/>
        <v>260</v>
      </c>
      <c r="U39" s="52">
        <f t="shared" si="12"/>
        <v>294</v>
      </c>
    </row>
    <row r="40" spans="1:21" ht="24.75" customHeight="1" thickBot="1" x14ac:dyDescent="0.3">
      <c r="A40" s="25" t="s">
        <v>36</v>
      </c>
      <c r="B40" s="29" t="s">
        <v>143</v>
      </c>
      <c r="C40" s="26" t="s">
        <v>204</v>
      </c>
      <c r="D40" s="27">
        <f>D41+D42+D43+D44+D45+D46+D47+D48+D49+D50+D51+D52+D53+D54</f>
        <v>896</v>
      </c>
      <c r="E40" s="27">
        <f t="shared" ref="E40:O40" si="13">SUM(E41:E54)</f>
        <v>72</v>
      </c>
      <c r="F40" s="27">
        <f t="shared" si="13"/>
        <v>824</v>
      </c>
      <c r="G40" s="27">
        <f t="shared" si="13"/>
        <v>478</v>
      </c>
      <c r="H40" s="27">
        <f t="shared" si="13"/>
        <v>346</v>
      </c>
      <c r="I40" s="27">
        <f t="shared" si="13"/>
        <v>0</v>
      </c>
      <c r="J40" s="27">
        <f t="shared" si="13"/>
        <v>0</v>
      </c>
      <c r="K40" s="27">
        <f t="shared" si="13"/>
        <v>0</v>
      </c>
      <c r="L40" s="27">
        <f t="shared" si="13"/>
        <v>0</v>
      </c>
      <c r="M40" s="27">
        <f t="shared" si="13"/>
        <v>228</v>
      </c>
      <c r="N40" s="27">
        <f t="shared" si="13"/>
        <v>0</v>
      </c>
      <c r="O40" s="27">
        <f t="shared" si="13"/>
        <v>0</v>
      </c>
      <c r="P40" s="27">
        <f>SUM(P41:P54)</f>
        <v>132</v>
      </c>
      <c r="Q40" s="27">
        <f t="shared" ref="Q40:U40" si="14">SUM(Q41:Q54)</f>
        <v>318</v>
      </c>
      <c r="R40" s="27">
        <f t="shared" si="14"/>
        <v>94</v>
      </c>
      <c r="S40" s="27">
        <f t="shared" si="14"/>
        <v>100</v>
      </c>
      <c r="T40" s="27">
        <f t="shared" si="14"/>
        <v>76</v>
      </c>
      <c r="U40" s="27">
        <f t="shared" si="14"/>
        <v>176</v>
      </c>
    </row>
    <row r="41" spans="1:21" ht="32.25" customHeight="1" thickBot="1" x14ac:dyDescent="0.3">
      <c r="A41" s="4" t="s">
        <v>37</v>
      </c>
      <c r="B41" s="17" t="s">
        <v>144</v>
      </c>
      <c r="C41" s="10" t="s">
        <v>190</v>
      </c>
      <c r="D41" s="9">
        <v>64</v>
      </c>
      <c r="E41" s="3">
        <v>6</v>
      </c>
      <c r="F41" s="3">
        <v>58</v>
      </c>
      <c r="G41" s="3">
        <v>44</v>
      </c>
      <c r="H41" s="3">
        <v>14</v>
      </c>
      <c r="I41" s="3"/>
      <c r="J41" s="3"/>
      <c r="K41" s="3"/>
      <c r="L41" s="3"/>
      <c r="M41" s="3"/>
      <c r="N41" s="3"/>
      <c r="O41" s="3"/>
      <c r="P41" s="3">
        <v>64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</row>
    <row r="42" spans="1:21" ht="33" customHeight="1" thickBot="1" x14ac:dyDescent="0.3">
      <c r="A42" s="4" t="s">
        <v>38</v>
      </c>
      <c r="B42" s="17" t="s">
        <v>123</v>
      </c>
      <c r="C42" s="10" t="s">
        <v>224</v>
      </c>
      <c r="D42" s="9">
        <v>96</v>
      </c>
      <c r="E42" s="3">
        <v>8</v>
      </c>
      <c r="F42" s="3">
        <v>88</v>
      </c>
      <c r="G42" s="3">
        <v>58</v>
      </c>
      <c r="H42" s="3">
        <v>30</v>
      </c>
      <c r="I42" s="3"/>
      <c r="J42" s="3"/>
      <c r="K42" s="3"/>
      <c r="L42" s="3"/>
      <c r="M42" s="3"/>
      <c r="N42" s="3"/>
      <c r="O42" s="3"/>
      <c r="P42" s="3">
        <v>0</v>
      </c>
      <c r="Q42" s="3">
        <v>96</v>
      </c>
      <c r="R42" s="3">
        <v>0</v>
      </c>
      <c r="S42" s="3">
        <v>0</v>
      </c>
      <c r="T42" s="3">
        <v>0</v>
      </c>
      <c r="U42" s="3">
        <v>0</v>
      </c>
    </row>
    <row r="43" spans="1:21" ht="27" customHeight="1" thickBot="1" x14ac:dyDescent="0.3">
      <c r="A43" s="4" t="s">
        <v>39</v>
      </c>
      <c r="B43" s="17" t="s">
        <v>145</v>
      </c>
      <c r="C43" s="10" t="s">
        <v>222</v>
      </c>
      <c r="D43" s="71">
        <v>64</v>
      </c>
      <c r="E43" s="67">
        <v>6</v>
      </c>
      <c r="F43" s="67">
        <v>58</v>
      </c>
      <c r="G43" s="67">
        <v>48</v>
      </c>
      <c r="H43" s="67">
        <v>10</v>
      </c>
      <c r="I43" s="3"/>
      <c r="J43" s="3"/>
      <c r="K43" s="3"/>
      <c r="L43" s="3"/>
      <c r="M43" s="3"/>
      <c r="N43" s="3"/>
      <c r="O43" s="3"/>
      <c r="P43" s="3">
        <v>32</v>
      </c>
      <c r="Q43" s="3">
        <v>32</v>
      </c>
      <c r="R43" s="3">
        <v>0</v>
      </c>
      <c r="S43" s="3">
        <v>0</v>
      </c>
      <c r="T43" s="3">
        <v>0</v>
      </c>
      <c r="U43" s="3">
        <v>0</v>
      </c>
    </row>
    <row r="44" spans="1:21" ht="28.5" customHeight="1" thickBot="1" x14ac:dyDescent="0.3">
      <c r="A44" s="4" t="s">
        <v>40</v>
      </c>
      <c r="B44" s="17" t="s">
        <v>146</v>
      </c>
      <c r="C44" s="13" t="s">
        <v>226</v>
      </c>
      <c r="D44" s="72">
        <v>114</v>
      </c>
      <c r="E44" s="67">
        <v>8</v>
      </c>
      <c r="F44" s="67">
        <v>106</v>
      </c>
      <c r="G44" s="67">
        <v>66</v>
      </c>
      <c r="H44" s="67">
        <v>40</v>
      </c>
      <c r="I44" s="3"/>
      <c r="J44" s="3"/>
      <c r="K44" s="3"/>
      <c r="L44" s="3"/>
      <c r="M44" s="3"/>
      <c r="N44" s="3"/>
      <c r="O44" s="3"/>
      <c r="P44" s="3">
        <v>0</v>
      </c>
      <c r="Q44" s="3">
        <v>50</v>
      </c>
      <c r="R44" s="3">
        <v>64</v>
      </c>
      <c r="S44" s="3">
        <v>0</v>
      </c>
      <c r="T44" s="3">
        <v>0</v>
      </c>
      <c r="U44" s="3">
        <v>0</v>
      </c>
    </row>
    <row r="45" spans="1:21" ht="20.25" customHeight="1" thickBot="1" x14ac:dyDescent="0.3">
      <c r="A45" s="4" t="s">
        <v>42</v>
      </c>
      <c r="B45" s="17" t="s">
        <v>47</v>
      </c>
      <c r="C45" s="10" t="s">
        <v>121</v>
      </c>
      <c r="D45" s="24">
        <v>96</v>
      </c>
      <c r="E45" s="3">
        <v>8</v>
      </c>
      <c r="F45" s="3">
        <v>88</v>
      </c>
      <c r="G45" s="3">
        <v>50</v>
      </c>
      <c r="H45" s="3">
        <v>38</v>
      </c>
      <c r="I45" s="3"/>
      <c r="J45" s="3"/>
      <c r="K45" s="3"/>
      <c r="L45" s="3"/>
      <c r="M45" s="3"/>
      <c r="N45" s="3"/>
      <c r="O45" s="3"/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96</v>
      </c>
    </row>
    <row r="46" spans="1:21" ht="38.25" customHeight="1" thickBot="1" x14ac:dyDescent="0.3">
      <c r="A46" s="4" t="s">
        <v>44</v>
      </c>
      <c r="B46" s="17" t="s">
        <v>45</v>
      </c>
      <c r="C46" s="13" t="s">
        <v>227</v>
      </c>
      <c r="D46" s="9">
        <v>32</v>
      </c>
      <c r="E46" s="3">
        <v>2</v>
      </c>
      <c r="F46" s="3">
        <v>30</v>
      </c>
      <c r="G46" s="3">
        <v>26</v>
      </c>
      <c r="H46" s="3">
        <v>4</v>
      </c>
      <c r="I46" s="3"/>
      <c r="J46" s="3"/>
      <c r="K46" s="3"/>
      <c r="L46" s="3"/>
      <c r="M46" s="3"/>
      <c r="N46" s="3"/>
      <c r="O46" s="3"/>
      <c r="P46" s="3">
        <v>0</v>
      </c>
      <c r="Q46" s="3">
        <v>0</v>
      </c>
      <c r="R46" s="3">
        <v>0</v>
      </c>
      <c r="S46" s="3">
        <v>32</v>
      </c>
      <c r="T46" s="3">
        <v>0</v>
      </c>
      <c r="U46" s="3">
        <v>0</v>
      </c>
    </row>
    <row r="47" spans="1:21" ht="39.75" customHeight="1" thickBot="1" x14ac:dyDescent="0.3">
      <c r="A47" s="4" t="s">
        <v>46</v>
      </c>
      <c r="B47" s="17" t="s">
        <v>41</v>
      </c>
      <c r="C47" s="13" t="s">
        <v>228</v>
      </c>
      <c r="D47" s="24">
        <v>96</v>
      </c>
      <c r="E47" s="3">
        <v>6</v>
      </c>
      <c r="F47" s="3">
        <v>90</v>
      </c>
      <c r="G47" s="3">
        <v>10</v>
      </c>
      <c r="H47" s="3">
        <v>80</v>
      </c>
      <c r="I47" s="3"/>
      <c r="J47" s="3"/>
      <c r="K47" s="3"/>
      <c r="L47" s="3"/>
      <c r="M47" s="3"/>
      <c r="N47" s="3"/>
      <c r="O47" s="3"/>
      <c r="P47" s="3">
        <v>0</v>
      </c>
      <c r="Q47" s="3">
        <v>66</v>
      </c>
      <c r="R47" s="3">
        <v>30</v>
      </c>
      <c r="S47" s="3">
        <v>0</v>
      </c>
      <c r="T47" s="3">
        <v>0</v>
      </c>
      <c r="U47" s="3">
        <v>0</v>
      </c>
    </row>
    <row r="48" spans="1:21" ht="21" customHeight="1" thickBot="1" x14ac:dyDescent="0.3">
      <c r="A48" s="4" t="s">
        <v>48</v>
      </c>
      <c r="B48" s="17" t="s">
        <v>49</v>
      </c>
      <c r="C48" s="10" t="s">
        <v>222</v>
      </c>
      <c r="D48" s="9">
        <v>38</v>
      </c>
      <c r="E48" s="3">
        <v>2</v>
      </c>
      <c r="F48" s="3">
        <v>36</v>
      </c>
      <c r="G48" s="3">
        <v>28</v>
      </c>
      <c r="H48" s="3">
        <v>8</v>
      </c>
      <c r="I48" s="3"/>
      <c r="J48" s="3"/>
      <c r="K48" s="3"/>
      <c r="L48" s="3"/>
      <c r="M48" s="3"/>
      <c r="N48" s="3"/>
      <c r="O48" s="3"/>
      <c r="P48" s="3">
        <v>0</v>
      </c>
      <c r="Q48" s="3">
        <v>38</v>
      </c>
      <c r="R48" s="3">
        <v>0</v>
      </c>
      <c r="S48" s="3">
        <v>0</v>
      </c>
      <c r="T48" s="3">
        <v>0</v>
      </c>
      <c r="U48" s="3">
        <v>0</v>
      </c>
    </row>
    <row r="49" spans="1:21" ht="21.75" customHeight="1" thickBot="1" x14ac:dyDescent="0.3">
      <c r="A49" s="4" t="s">
        <v>50</v>
      </c>
      <c r="B49" s="11" t="s">
        <v>51</v>
      </c>
      <c r="C49" s="10" t="s">
        <v>225</v>
      </c>
      <c r="D49" s="24">
        <v>68</v>
      </c>
      <c r="E49" s="3">
        <v>4</v>
      </c>
      <c r="F49" s="3">
        <v>64</v>
      </c>
      <c r="G49" s="3">
        <v>16</v>
      </c>
      <c r="H49" s="3">
        <v>48</v>
      </c>
      <c r="I49" s="3"/>
      <c r="J49" s="3"/>
      <c r="K49" s="3"/>
      <c r="L49" s="3"/>
      <c r="M49" s="3"/>
      <c r="N49" s="3"/>
      <c r="O49" s="3"/>
      <c r="P49" s="3">
        <v>0</v>
      </c>
      <c r="Q49" s="3">
        <v>0</v>
      </c>
      <c r="R49" s="3">
        <v>0</v>
      </c>
      <c r="S49" s="3">
        <v>68</v>
      </c>
      <c r="T49" s="3">
        <v>0</v>
      </c>
      <c r="U49" s="3">
        <v>0</v>
      </c>
    </row>
    <row r="50" spans="1:21" ht="21" customHeight="1" thickBot="1" x14ac:dyDescent="0.3">
      <c r="A50" s="4" t="s">
        <v>52</v>
      </c>
      <c r="B50" s="17" t="s">
        <v>43</v>
      </c>
      <c r="C50" s="10" t="s">
        <v>229</v>
      </c>
      <c r="D50" s="9">
        <v>36</v>
      </c>
      <c r="E50" s="3">
        <v>4</v>
      </c>
      <c r="F50" s="3">
        <v>32</v>
      </c>
      <c r="G50" s="3">
        <v>26</v>
      </c>
      <c r="H50" s="3">
        <v>6</v>
      </c>
      <c r="I50" s="3"/>
      <c r="J50" s="3"/>
      <c r="K50" s="3"/>
      <c r="L50" s="3"/>
      <c r="M50" s="3">
        <v>36</v>
      </c>
      <c r="N50" s="3"/>
      <c r="O50" s="3"/>
      <c r="P50" s="3">
        <v>0</v>
      </c>
      <c r="Q50" s="3">
        <v>36</v>
      </c>
      <c r="R50" s="3">
        <v>0</v>
      </c>
      <c r="S50" s="3">
        <v>0</v>
      </c>
      <c r="T50" s="3">
        <v>0</v>
      </c>
      <c r="U50" s="3">
        <v>0</v>
      </c>
    </row>
    <row r="51" spans="1:21" ht="22.5" customHeight="1" thickBot="1" x14ac:dyDescent="0.3">
      <c r="A51" s="4" t="s">
        <v>91</v>
      </c>
      <c r="B51" s="17" t="s">
        <v>90</v>
      </c>
      <c r="C51" s="10" t="s">
        <v>230</v>
      </c>
      <c r="D51" s="9">
        <v>76</v>
      </c>
      <c r="E51" s="3">
        <v>6</v>
      </c>
      <c r="F51" s="3">
        <v>70</v>
      </c>
      <c r="G51" s="3">
        <v>50</v>
      </c>
      <c r="H51" s="3">
        <v>20</v>
      </c>
      <c r="I51" s="3"/>
      <c r="J51" s="3"/>
      <c r="K51" s="3"/>
      <c r="L51" s="3"/>
      <c r="M51" s="3">
        <v>76</v>
      </c>
      <c r="N51" s="3"/>
      <c r="O51" s="3"/>
      <c r="P51" s="3">
        <v>0</v>
      </c>
      <c r="Q51" s="3">
        <v>0</v>
      </c>
      <c r="R51" s="3">
        <v>0</v>
      </c>
      <c r="S51" s="3">
        <v>0</v>
      </c>
      <c r="T51" s="3">
        <v>76</v>
      </c>
      <c r="U51" s="3">
        <v>0</v>
      </c>
    </row>
    <row r="52" spans="1:21" ht="39" customHeight="1" thickBot="1" x14ac:dyDescent="0.3">
      <c r="A52" s="4" t="s">
        <v>194</v>
      </c>
      <c r="B52" s="17" t="s">
        <v>92</v>
      </c>
      <c r="C52" s="10" t="s">
        <v>231</v>
      </c>
      <c r="D52" s="9">
        <v>36</v>
      </c>
      <c r="E52" s="3">
        <v>4</v>
      </c>
      <c r="F52" s="3">
        <v>32</v>
      </c>
      <c r="G52" s="3">
        <v>8</v>
      </c>
      <c r="H52" s="3">
        <v>24</v>
      </c>
      <c r="I52" s="3"/>
      <c r="J52" s="3"/>
      <c r="K52" s="3"/>
      <c r="L52" s="3"/>
      <c r="M52" s="3">
        <v>36</v>
      </c>
      <c r="N52" s="3"/>
      <c r="O52" s="3"/>
      <c r="P52" s="3">
        <v>36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</row>
    <row r="53" spans="1:21" ht="23.25" customHeight="1" thickBot="1" x14ac:dyDescent="0.3">
      <c r="A53" s="24" t="s">
        <v>94</v>
      </c>
      <c r="B53" s="17" t="s">
        <v>93</v>
      </c>
      <c r="C53" s="10" t="s">
        <v>28</v>
      </c>
      <c r="D53" s="4">
        <v>40</v>
      </c>
      <c r="E53" s="3">
        <v>4</v>
      </c>
      <c r="F53" s="3">
        <v>36</v>
      </c>
      <c r="G53" s="3">
        <v>30</v>
      </c>
      <c r="H53" s="3">
        <v>6</v>
      </c>
      <c r="I53" s="3"/>
      <c r="J53" s="3"/>
      <c r="K53" s="3"/>
      <c r="L53" s="3"/>
      <c r="M53" s="3">
        <v>40</v>
      </c>
      <c r="N53" s="3"/>
      <c r="O53" s="3"/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40</v>
      </c>
    </row>
    <row r="54" spans="1:21" ht="50.25" customHeight="1" thickBot="1" x14ac:dyDescent="0.3">
      <c r="A54" s="9" t="s">
        <v>120</v>
      </c>
      <c r="B54" s="16" t="s">
        <v>183</v>
      </c>
      <c r="C54" s="10" t="s">
        <v>28</v>
      </c>
      <c r="D54" s="8">
        <v>40</v>
      </c>
      <c r="E54" s="8">
        <v>4</v>
      </c>
      <c r="F54" s="8">
        <v>36</v>
      </c>
      <c r="G54" s="8">
        <v>18</v>
      </c>
      <c r="H54" s="8">
        <v>18</v>
      </c>
      <c r="I54" s="8"/>
      <c r="J54" s="8"/>
      <c r="K54" s="8"/>
      <c r="L54" s="8"/>
      <c r="M54" s="8">
        <v>40</v>
      </c>
      <c r="N54" s="3"/>
      <c r="O54" s="3"/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40</v>
      </c>
    </row>
    <row r="55" spans="1:21" ht="41.25" customHeight="1" thickBot="1" x14ac:dyDescent="0.3">
      <c r="A55" s="55" t="s">
        <v>53</v>
      </c>
      <c r="B55" s="73" t="s">
        <v>147</v>
      </c>
      <c r="C55" s="58" t="s">
        <v>242</v>
      </c>
      <c r="D55" s="55">
        <f>D56+D61+D66+D71+D76+D81+D85+D88</f>
        <v>2316</v>
      </c>
      <c r="E55" s="55">
        <f>SUM(E56,E61,E66,E71,E76,E81,E85,E88)</f>
        <v>102</v>
      </c>
      <c r="F55" s="55">
        <f>F56+F61+F66+F71+F76+F81+F85+F88</f>
        <v>990</v>
      </c>
      <c r="G55" s="55">
        <f>SUM(G56,G61,G66,G71,G76,G81,G85,G88)</f>
        <v>572</v>
      </c>
      <c r="H55" s="55">
        <f>SUM(H56,H61,H66,H71,H76,H81,H85,H88)</f>
        <v>420</v>
      </c>
      <c r="I55" s="55">
        <f>SUM(I56,I61,I66,I71,I76,I81,I85,I88)</f>
        <v>32</v>
      </c>
      <c r="J55" s="55">
        <f t="shared" ref="J55:U55" si="15">SUM(J56,J61,J66,J71,J76,J81,J85,J88)</f>
        <v>1080</v>
      </c>
      <c r="K55" s="55">
        <f t="shared" si="15"/>
        <v>0</v>
      </c>
      <c r="L55" s="55">
        <f t="shared" si="15"/>
        <v>0</v>
      </c>
      <c r="M55" s="55">
        <f t="shared" si="15"/>
        <v>788</v>
      </c>
      <c r="N55" s="55">
        <f t="shared" si="15"/>
        <v>0</v>
      </c>
      <c r="O55" s="55">
        <f t="shared" si="15"/>
        <v>0</v>
      </c>
      <c r="P55" s="55">
        <f t="shared" si="15"/>
        <v>156</v>
      </c>
      <c r="Q55" s="55">
        <f t="shared" si="15"/>
        <v>168</v>
      </c>
      <c r="R55" s="55">
        <f t="shared" si="15"/>
        <v>184</v>
      </c>
      <c r="S55" s="55">
        <f t="shared" si="15"/>
        <v>282</v>
      </c>
      <c r="T55" s="55">
        <f t="shared" si="15"/>
        <v>184</v>
      </c>
      <c r="U55" s="55">
        <f t="shared" si="15"/>
        <v>118</v>
      </c>
    </row>
    <row r="56" spans="1:21" ht="66" customHeight="1" thickBot="1" x14ac:dyDescent="0.3">
      <c r="A56" s="59" t="s">
        <v>54</v>
      </c>
      <c r="B56" s="60" t="s">
        <v>148</v>
      </c>
      <c r="C56" s="61" t="s">
        <v>232</v>
      </c>
      <c r="D56" s="59">
        <f>SUM(D57:D60)</f>
        <v>240</v>
      </c>
      <c r="E56" s="59">
        <f t="shared" ref="E56:O56" si="16">SUM(E57:E60)</f>
        <v>10</v>
      </c>
      <c r="F56" s="59">
        <f t="shared" si="16"/>
        <v>86</v>
      </c>
      <c r="G56" s="59">
        <f t="shared" si="16"/>
        <v>64</v>
      </c>
      <c r="H56" s="59">
        <f t="shared" si="16"/>
        <v>22</v>
      </c>
      <c r="I56" s="59">
        <f t="shared" si="16"/>
        <v>0</v>
      </c>
      <c r="J56" s="59">
        <f t="shared" si="16"/>
        <v>144</v>
      </c>
      <c r="K56" s="59">
        <f t="shared" si="16"/>
        <v>0</v>
      </c>
      <c r="L56" s="59">
        <f t="shared" si="16"/>
        <v>0</v>
      </c>
      <c r="M56" s="59">
        <f t="shared" si="16"/>
        <v>22</v>
      </c>
      <c r="N56" s="59">
        <f t="shared" si="16"/>
        <v>0</v>
      </c>
      <c r="O56" s="59">
        <f t="shared" si="16"/>
        <v>0</v>
      </c>
      <c r="P56" s="59">
        <f>SUM(P57:P58)</f>
        <v>96</v>
      </c>
      <c r="Q56" s="59">
        <f t="shared" ref="Q56:U56" si="17">SUM(Q57:Q58)</f>
        <v>0</v>
      </c>
      <c r="R56" s="59">
        <f t="shared" si="17"/>
        <v>0</v>
      </c>
      <c r="S56" s="59">
        <f t="shared" si="17"/>
        <v>0</v>
      </c>
      <c r="T56" s="59">
        <f t="shared" si="17"/>
        <v>0</v>
      </c>
      <c r="U56" s="59">
        <f t="shared" si="17"/>
        <v>0</v>
      </c>
    </row>
    <row r="57" spans="1:21" ht="50.25" customHeight="1" thickBot="1" x14ac:dyDescent="0.3">
      <c r="A57" s="4" t="s">
        <v>55</v>
      </c>
      <c r="B57" s="22" t="s">
        <v>149</v>
      </c>
      <c r="C57" s="119" t="s">
        <v>231</v>
      </c>
      <c r="D57" s="3">
        <v>50</v>
      </c>
      <c r="E57" s="3">
        <v>6</v>
      </c>
      <c r="F57" s="3">
        <v>44</v>
      </c>
      <c r="G57" s="3">
        <v>36</v>
      </c>
      <c r="H57" s="3">
        <v>8</v>
      </c>
      <c r="I57" s="3"/>
      <c r="J57" s="3"/>
      <c r="K57" s="3"/>
      <c r="L57" s="3"/>
      <c r="M57" s="3">
        <v>22</v>
      </c>
      <c r="N57" s="3"/>
      <c r="O57" s="3"/>
      <c r="P57" s="3">
        <v>50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</row>
    <row r="58" spans="1:21" ht="39" customHeight="1" thickBot="1" x14ac:dyDescent="0.3">
      <c r="A58" s="4" t="s">
        <v>150</v>
      </c>
      <c r="B58" s="22" t="s">
        <v>151</v>
      </c>
      <c r="C58" s="127"/>
      <c r="D58" s="33">
        <v>46</v>
      </c>
      <c r="E58" s="33">
        <v>4</v>
      </c>
      <c r="F58" s="33">
        <v>42</v>
      </c>
      <c r="G58" s="33">
        <v>28</v>
      </c>
      <c r="H58" s="33">
        <v>14</v>
      </c>
      <c r="I58" s="33"/>
      <c r="J58" s="33"/>
      <c r="K58" s="33"/>
      <c r="L58" s="3"/>
      <c r="M58" s="3"/>
      <c r="N58" s="3"/>
      <c r="O58" s="3"/>
      <c r="P58" s="33">
        <v>46</v>
      </c>
      <c r="Q58" s="33">
        <v>0</v>
      </c>
      <c r="R58" s="33">
        <v>0</v>
      </c>
      <c r="S58" s="33">
        <v>0</v>
      </c>
      <c r="T58" s="33">
        <v>0</v>
      </c>
      <c r="U58" s="33">
        <v>0</v>
      </c>
    </row>
    <row r="59" spans="1:21" ht="21.75" customHeight="1" thickBot="1" x14ac:dyDescent="0.3">
      <c r="A59" s="4" t="s">
        <v>152</v>
      </c>
      <c r="B59" s="22" t="s">
        <v>56</v>
      </c>
      <c r="C59" s="23" t="s">
        <v>231</v>
      </c>
      <c r="D59" s="33">
        <v>72</v>
      </c>
      <c r="E59" s="33"/>
      <c r="F59" s="33"/>
      <c r="G59" s="33"/>
      <c r="H59" s="33"/>
      <c r="I59" s="33"/>
      <c r="J59" s="33">
        <v>72</v>
      </c>
      <c r="K59" s="33"/>
      <c r="L59" s="3"/>
      <c r="M59" s="3"/>
      <c r="N59" s="3"/>
      <c r="O59" s="3"/>
      <c r="P59" s="78">
        <v>72</v>
      </c>
      <c r="Q59" s="64">
        <v>0</v>
      </c>
      <c r="R59" s="64">
        <v>0</v>
      </c>
      <c r="S59" s="64">
        <v>0</v>
      </c>
      <c r="T59" s="64">
        <v>0</v>
      </c>
      <c r="U59" s="64">
        <v>0</v>
      </c>
    </row>
    <row r="60" spans="1:21" ht="34.5" customHeight="1" thickBot="1" x14ac:dyDescent="0.3">
      <c r="A60" s="24" t="s">
        <v>57</v>
      </c>
      <c r="B60" s="16" t="s">
        <v>153</v>
      </c>
      <c r="C60" s="23" t="s">
        <v>231</v>
      </c>
      <c r="D60" s="8">
        <v>72</v>
      </c>
      <c r="E60" s="8"/>
      <c r="F60" s="8"/>
      <c r="G60" s="8"/>
      <c r="H60" s="8"/>
      <c r="I60" s="8"/>
      <c r="J60" s="8">
        <v>72</v>
      </c>
      <c r="K60" s="8"/>
      <c r="L60" s="8"/>
      <c r="M60" s="8"/>
      <c r="N60" s="3"/>
      <c r="O60" s="3"/>
      <c r="P60" s="84">
        <v>72</v>
      </c>
      <c r="Q60" s="84">
        <v>0</v>
      </c>
      <c r="R60" s="84">
        <v>0</v>
      </c>
      <c r="S60" s="84">
        <v>0</v>
      </c>
      <c r="T60" s="84">
        <v>0</v>
      </c>
      <c r="U60" s="84">
        <v>0</v>
      </c>
    </row>
    <row r="61" spans="1:21" ht="105.75" customHeight="1" thickBot="1" x14ac:dyDescent="0.3">
      <c r="A61" s="59" t="s">
        <v>59</v>
      </c>
      <c r="B61" s="60" t="s">
        <v>154</v>
      </c>
      <c r="C61" s="61" t="s">
        <v>233</v>
      </c>
      <c r="D61" s="59">
        <f>SUM(D62:D65)</f>
        <v>336</v>
      </c>
      <c r="E61" s="59">
        <f t="shared" ref="E61:O61" si="18">SUM(E62:E65)</f>
        <v>14</v>
      </c>
      <c r="F61" s="59">
        <f t="shared" si="18"/>
        <v>142</v>
      </c>
      <c r="G61" s="59">
        <f t="shared" si="18"/>
        <v>78</v>
      </c>
      <c r="H61" s="59">
        <f t="shared" si="18"/>
        <v>48</v>
      </c>
      <c r="I61" s="59">
        <f t="shared" si="18"/>
        <v>16</v>
      </c>
      <c r="J61" s="59">
        <f t="shared" si="18"/>
        <v>180</v>
      </c>
      <c r="K61" s="59">
        <f t="shared" si="18"/>
        <v>0</v>
      </c>
      <c r="L61" s="59">
        <f t="shared" si="18"/>
        <v>0</v>
      </c>
      <c r="M61" s="59">
        <f t="shared" si="18"/>
        <v>26</v>
      </c>
      <c r="N61" s="59">
        <f t="shared" si="18"/>
        <v>0</v>
      </c>
      <c r="O61" s="59">
        <f t="shared" si="18"/>
        <v>0</v>
      </c>
      <c r="P61" s="59">
        <f>SUM(P62:P63)</f>
        <v>0</v>
      </c>
      <c r="Q61" s="59">
        <f t="shared" ref="Q61:U61" si="19">SUM(Q62:Q63)</f>
        <v>0</v>
      </c>
      <c r="R61" s="59">
        <f t="shared" si="19"/>
        <v>66</v>
      </c>
      <c r="S61" s="59">
        <f t="shared" si="19"/>
        <v>90</v>
      </c>
      <c r="T61" s="59">
        <f t="shared" si="19"/>
        <v>0</v>
      </c>
      <c r="U61" s="59">
        <f t="shared" si="19"/>
        <v>0</v>
      </c>
    </row>
    <row r="62" spans="1:21" ht="66" customHeight="1" thickBot="1" x14ac:dyDescent="0.3">
      <c r="A62" s="4" t="s">
        <v>60</v>
      </c>
      <c r="B62" s="22" t="s">
        <v>155</v>
      </c>
      <c r="C62" s="119" t="s">
        <v>223</v>
      </c>
      <c r="D62" s="3">
        <v>34</v>
      </c>
      <c r="E62" s="3">
        <v>4</v>
      </c>
      <c r="F62" s="3">
        <v>30</v>
      </c>
      <c r="G62" s="3">
        <v>24</v>
      </c>
      <c r="H62" s="3">
        <v>6</v>
      </c>
      <c r="I62" s="3"/>
      <c r="J62" s="3"/>
      <c r="K62" s="3"/>
      <c r="L62" s="3"/>
      <c r="M62" s="3"/>
      <c r="N62" s="3"/>
      <c r="O62" s="3"/>
      <c r="P62" s="3">
        <v>0</v>
      </c>
      <c r="Q62" s="3">
        <v>0</v>
      </c>
      <c r="R62" s="3">
        <v>22</v>
      </c>
      <c r="S62" s="3">
        <v>12</v>
      </c>
      <c r="T62" s="3">
        <v>0</v>
      </c>
      <c r="U62" s="3">
        <v>0</v>
      </c>
    </row>
    <row r="63" spans="1:21" ht="54.75" customHeight="1" thickBot="1" x14ac:dyDescent="0.3">
      <c r="A63" s="4" t="s">
        <v>156</v>
      </c>
      <c r="B63" s="22" t="s">
        <v>157</v>
      </c>
      <c r="C63" s="127"/>
      <c r="D63" s="3">
        <v>122</v>
      </c>
      <c r="E63" s="3">
        <v>10</v>
      </c>
      <c r="F63" s="3">
        <v>112</v>
      </c>
      <c r="G63" s="3">
        <v>54</v>
      </c>
      <c r="H63" s="3">
        <v>42</v>
      </c>
      <c r="I63" s="3">
        <v>16</v>
      </c>
      <c r="J63" s="3"/>
      <c r="K63" s="3"/>
      <c r="L63" s="3"/>
      <c r="M63" s="3">
        <v>26</v>
      </c>
      <c r="N63" s="3"/>
      <c r="O63" s="3"/>
      <c r="P63" s="3">
        <v>0</v>
      </c>
      <c r="Q63" s="3">
        <v>0</v>
      </c>
      <c r="R63" s="3">
        <v>44</v>
      </c>
      <c r="S63" s="3">
        <v>78</v>
      </c>
      <c r="T63" s="3">
        <v>0</v>
      </c>
      <c r="U63" s="3">
        <v>0</v>
      </c>
    </row>
    <row r="64" spans="1:21" ht="23.25" customHeight="1" thickBot="1" x14ac:dyDescent="0.3">
      <c r="A64" s="4" t="s">
        <v>61</v>
      </c>
      <c r="B64" s="17" t="s">
        <v>56</v>
      </c>
      <c r="C64" s="10" t="s">
        <v>228</v>
      </c>
      <c r="D64" s="3">
        <v>36</v>
      </c>
      <c r="E64" s="3"/>
      <c r="F64" s="3"/>
      <c r="G64" s="3"/>
      <c r="H64" s="3"/>
      <c r="I64" s="3"/>
      <c r="J64" s="3">
        <v>36</v>
      </c>
      <c r="K64" s="3"/>
      <c r="L64" s="3"/>
      <c r="M64" s="3"/>
      <c r="N64" s="3"/>
      <c r="O64" s="3"/>
      <c r="P64" s="64">
        <v>0</v>
      </c>
      <c r="Q64" s="64">
        <v>0</v>
      </c>
      <c r="R64" s="64">
        <v>36</v>
      </c>
      <c r="S64" s="64">
        <v>0</v>
      </c>
      <c r="T64" s="64">
        <v>0</v>
      </c>
      <c r="U64" s="64">
        <v>0</v>
      </c>
    </row>
    <row r="65" spans="1:21" ht="32.25" customHeight="1" thickBot="1" x14ac:dyDescent="0.3">
      <c r="A65" s="24" t="s">
        <v>62</v>
      </c>
      <c r="B65" s="16" t="s">
        <v>153</v>
      </c>
      <c r="C65" s="13" t="s">
        <v>223</v>
      </c>
      <c r="D65" s="8">
        <v>144</v>
      </c>
      <c r="E65" s="8"/>
      <c r="F65" s="8"/>
      <c r="G65" s="8"/>
      <c r="H65" s="8"/>
      <c r="I65" s="8"/>
      <c r="J65" s="8">
        <v>144</v>
      </c>
      <c r="K65" s="8"/>
      <c r="L65" s="8"/>
      <c r="M65" s="8"/>
      <c r="N65" s="3"/>
      <c r="O65" s="3"/>
      <c r="P65" s="84">
        <v>0</v>
      </c>
      <c r="Q65" s="84">
        <v>0</v>
      </c>
      <c r="R65" s="84">
        <v>0</v>
      </c>
      <c r="S65" s="84">
        <v>144</v>
      </c>
      <c r="T65" s="84">
        <v>0</v>
      </c>
      <c r="U65" s="84">
        <v>0</v>
      </c>
    </row>
    <row r="66" spans="1:21" ht="98.25" customHeight="1" thickBot="1" x14ac:dyDescent="0.3">
      <c r="A66" s="59" t="s">
        <v>63</v>
      </c>
      <c r="B66" s="60" t="s">
        <v>158</v>
      </c>
      <c r="C66" s="62" t="s">
        <v>234</v>
      </c>
      <c r="D66" s="59">
        <f>SUM(D67:D70)</f>
        <v>276</v>
      </c>
      <c r="E66" s="59">
        <f t="shared" ref="E66:O66" si="20">SUM(E67:E70)</f>
        <v>12</v>
      </c>
      <c r="F66" s="59">
        <f t="shared" si="20"/>
        <v>120</v>
      </c>
      <c r="G66" s="59">
        <f t="shared" si="20"/>
        <v>64</v>
      </c>
      <c r="H66" s="59">
        <f t="shared" si="20"/>
        <v>56</v>
      </c>
      <c r="I66" s="59">
        <f t="shared" si="20"/>
        <v>0</v>
      </c>
      <c r="J66" s="59">
        <f t="shared" si="20"/>
        <v>144</v>
      </c>
      <c r="K66" s="59">
        <f t="shared" si="20"/>
        <v>0</v>
      </c>
      <c r="L66" s="59">
        <f t="shared" si="20"/>
        <v>0</v>
      </c>
      <c r="M66" s="59">
        <f t="shared" si="20"/>
        <v>64</v>
      </c>
      <c r="N66" s="59">
        <f t="shared" si="20"/>
        <v>0</v>
      </c>
      <c r="O66" s="59">
        <f t="shared" si="20"/>
        <v>0</v>
      </c>
      <c r="P66" s="59">
        <f>SUM(P67:P68)</f>
        <v>60</v>
      </c>
      <c r="Q66" s="59">
        <f t="shared" ref="Q66:U66" si="21">SUM(Q67:Q68)</f>
        <v>72</v>
      </c>
      <c r="R66" s="59">
        <f t="shared" si="21"/>
        <v>0</v>
      </c>
      <c r="S66" s="59">
        <f t="shared" si="21"/>
        <v>0</v>
      </c>
      <c r="T66" s="59">
        <f t="shared" si="21"/>
        <v>0</v>
      </c>
      <c r="U66" s="59">
        <f t="shared" si="21"/>
        <v>0</v>
      </c>
    </row>
    <row r="67" spans="1:21" ht="67.5" customHeight="1" thickBot="1" x14ac:dyDescent="0.3">
      <c r="A67" s="4" t="s">
        <v>64</v>
      </c>
      <c r="B67" s="22" t="s">
        <v>159</v>
      </c>
      <c r="C67" s="119" t="s">
        <v>222</v>
      </c>
      <c r="D67" s="3">
        <v>32</v>
      </c>
      <c r="E67" s="3">
        <v>2</v>
      </c>
      <c r="F67" s="3">
        <v>30</v>
      </c>
      <c r="G67" s="3">
        <v>20</v>
      </c>
      <c r="H67" s="3">
        <v>10</v>
      </c>
      <c r="I67" s="3"/>
      <c r="J67" s="3"/>
      <c r="K67" s="3"/>
      <c r="L67" s="3"/>
      <c r="M67" s="3"/>
      <c r="N67" s="3"/>
      <c r="O67" s="3"/>
      <c r="P67" s="3">
        <v>20</v>
      </c>
      <c r="Q67" s="3">
        <v>12</v>
      </c>
      <c r="R67" s="3">
        <v>0</v>
      </c>
      <c r="S67" s="3">
        <v>0</v>
      </c>
      <c r="T67" s="3">
        <v>0</v>
      </c>
      <c r="U67" s="3">
        <v>0</v>
      </c>
    </row>
    <row r="68" spans="1:21" ht="54" customHeight="1" thickBot="1" x14ac:dyDescent="0.3">
      <c r="A68" s="4" t="s">
        <v>160</v>
      </c>
      <c r="B68" s="22" t="s">
        <v>161</v>
      </c>
      <c r="C68" s="127"/>
      <c r="D68" s="3">
        <v>100</v>
      </c>
      <c r="E68" s="3">
        <v>10</v>
      </c>
      <c r="F68" s="3">
        <v>90</v>
      </c>
      <c r="G68" s="67">
        <v>44</v>
      </c>
      <c r="H68" s="3">
        <v>46</v>
      </c>
      <c r="I68" s="3"/>
      <c r="J68" s="3"/>
      <c r="K68" s="3"/>
      <c r="L68" s="3"/>
      <c r="M68" s="3">
        <v>64</v>
      </c>
      <c r="N68" s="3"/>
      <c r="O68" s="3"/>
      <c r="P68" s="3">
        <v>40</v>
      </c>
      <c r="Q68" s="3">
        <v>60</v>
      </c>
      <c r="R68" s="3">
        <v>0</v>
      </c>
      <c r="S68" s="3">
        <v>0</v>
      </c>
      <c r="T68" s="3">
        <v>0</v>
      </c>
      <c r="U68" s="3">
        <v>0</v>
      </c>
    </row>
    <row r="69" spans="1:21" ht="23.25" customHeight="1" thickBot="1" x14ac:dyDescent="0.3">
      <c r="A69" s="4" t="s">
        <v>65</v>
      </c>
      <c r="B69" s="17" t="s">
        <v>56</v>
      </c>
      <c r="C69" s="10" t="s">
        <v>222</v>
      </c>
      <c r="D69" s="3">
        <v>36</v>
      </c>
      <c r="E69" s="3"/>
      <c r="F69" s="3"/>
      <c r="G69" s="3"/>
      <c r="H69" s="3"/>
      <c r="I69" s="3"/>
      <c r="J69" s="3">
        <v>36</v>
      </c>
      <c r="K69" s="3"/>
      <c r="L69" s="3"/>
      <c r="M69" s="3"/>
      <c r="N69" s="3"/>
      <c r="O69" s="3"/>
      <c r="P69" s="48">
        <v>0</v>
      </c>
      <c r="Q69" s="48">
        <v>36</v>
      </c>
      <c r="R69" s="48">
        <v>0</v>
      </c>
      <c r="S69" s="48">
        <v>0</v>
      </c>
      <c r="T69" s="48">
        <v>0</v>
      </c>
      <c r="U69" s="48">
        <v>0</v>
      </c>
    </row>
    <row r="70" spans="1:21" ht="33" customHeight="1" thickBot="1" x14ac:dyDescent="0.3">
      <c r="A70" s="24" t="s">
        <v>66</v>
      </c>
      <c r="B70" s="16" t="s">
        <v>153</v>
      </c>
      <c r="C70" s="10" t="s">
        <v>222</v>
      </c>
      <c r="D70" s="8">
        <v>108</v>
      </c>
      <c r="E70" s="8"/>
      <c r="F70" s="8"/>
      <c r="G70" s="8"/>
      <c r="H70" s="8"/>
      <c r="I70" s="8"/>
      <c r="J70" s="8">
        <v>108</v>
      </c>
      <c r="K70" s="8"/>
      <c r="L70" s="8"/>
      <c r="M70" s="8"/>
      <c r="N70" s="3"/>
      <c r="O70" s="3"/>
      <c r="P70" s="84">
        <v>0</v>
      </c>
      <c r="Q70" s="84">
        <v>108</v>
      </c>
      <c r="R70" s="57">
        <v>0</v>
      </c>
      <c r="S70" s="57">
        <v>0</v>
      </c>
      <c r="T70" s="57">
        <v>0</v>
      </c>
      <c r="U70" s="57">
        <v>0</v>
      </c>
    </row>
    <row r="71" spans="1:21" ht="99" customHeight="1" thickBot="1" x14ac:dyDescent="0.3">
      <c r="A71" s="59" t="s">
        <v>67</v>
      </c>
      <c r="B71" s="60" t="s">
        <v>162</v>
      </c>
      <c r="C71" s="61" t="s">
        <v>235</v>
      </c>
      <c r="D71" s="59">
        <f>SUM(D72:D75)</f>
        <v>300</v>
      </c>
      <c r="E71" s="59">
        <f t="shared" ref="E71:O71" si="22">SUM(E72:E75)</f>
        <v>14</v>
      </c>
      <c r="F71" s="59">
        <f t="shared" si="22"/>
        <v>142</v>
      </c>
      <c r="G71" s="59">
        <f t="shared" si="22"/>
        <v>88</v>
      </c>
      <c r="H71" s="59">
        <f t="shared" si="22"/>
        <v>54</v>
      </c>
      <c r="I71" s="59">
        <f t="shared" si="22"/>
        <v>0</v>
      </c>
      <c r="J71" s="59">
        <f t="shared" si="22"/>
        <v>144</v>
      </c>
      <c r="K71" s="59">
        <f t="shared" si="22"/>
        <v>0</v>
      </c>
      <c r="L71" s="59">
        <f t="shared" si="22"/>
        <v>0</v>
      </c>
      <c r="M71" s="59">
        <f t="shared" si="22"/>
        <v>88</v>
      </c>
      <c r="N71" s="59">
        <f t="shared" si="22"/>
        <v>0</v>
      </c>
      <c r="O71" s="59">
        <f t="shared" si="22"/>
        <v>0</v>
      </c>
      <c r="P71" s="59">
        <f>SUM(P72:P73)</f>
        <v>0</v>
      </c>
      <c r="Q71" s="59">
        <f t="shared" ref="Q71:T71" si="23">SUM(Q72:Q73)</f>
        <v>96</v>
      </c>
      <c r="R71" s="59">
        <f t="shared" si="23"/>
        <v>60</v>
      </c>
      <c r="S71" s="59">
        <f t="shared" si="23"/>
        <v>0</v>
      </c>
      <c r="T71" s="59">
        <f t="shared" si="23"/>
        <v>0</v>
      </c>
      <c r="U71" s="59">
        <v>0</v>
      </c>
    </row>
    <row r="72" spans="1:21" ht="49.5" customHeight="1" thickBot="1" x14ac:dyDescent="0.3">
      <c r="A72" s="4" t="s">
        <v>68</v>
      </c>
      <c r="B72" s="22" t="s">
        <v>164</v>
      </c>
      <c r="C72" s="119" t="s">
        <v>228</v>
      </c>
      <c r="D72" s="67">
        <v>32</v>
      </c>
      <c r="E72" s="67">
        <v>2</v>
      </c>
      <c r="F72" s="67">
        <v>30</v>
      </c>
      <c r="G72" s="67">
        <v>20</v>
      </c>
      <c r="H72" s="67">
        <v>10</v>
      </c>
      <c r="I72" s="3"/>
      <c r="J72" s="3"/>
      <c r="K72" s="3"/>
      <c r="L72" s="3"/>
      <c r="M72" s="3"/>
      <c r="N72" s="3"/>
      <c r="O72" s="3"/>
      <c r="P72" s="3">
        <v>0</v>
      </c>
      <c r="Q72" s="3">
        <v>20</v>
      </c>
      <c r="R72" s="3">
        <v>12</v>
      </c>
      <c r="S72" s="3">
        <v>0</v>
      </c>
      <c r="T72" s="3">
        <v>0</v>
      </c>
      <c r="U72" s="3">
        <v>0</v>
      </c>
    </row>
    <row r="73" spans="1:21" ht="51.75" customHeight="1" thickBot="1" x14ac:dyDescent="0.3">
      <c r="A73" s="4" t="s">
        <v>163</v>
      </c>
      <c r="B73" s="22" t="s">
        <v>165</v>
      </c>
      <c r="C73" s="127"/>
      <c r="D73" s="68">
        <v>124</v>
      </c>
      <c r="E73" s="68">
        <v>12</v>
      </c>
      <c r="F73" s="68">
        <v>112</v>
      </c>
      <c r="G73" s="68">
        <v>68</v>
      </c>
      <c r="H73" s="68">
        <v>44</v>
      </c>
      <c r="I73" s="33"/>
      <c r="J73" s="33"/>
      <c r="K73" s="33"/>
      <c r="L73" s="3"/>
      <c r="M73" s="3">
        <v>88</v>
      </c>
      <c r="N73" s="3"/>
      <c r="O73" s="3"/>
      <c r="P73" s="33">
        <v>0</v>
      </c>
      <c r="Q73" s="33">
        <v>76</v>
      </c>
      <c r="R73" s="33">
        <v>48</v>
      </c>
      <c r="S73" s="3">
        <v>0</v>
      </c>
      <c r="T73" s="3">
        <v>0</v>
      </c>
      <c r="U73" s="9">
        <v>0</v>
      </c>
    </row>
    <row r="74" spans="1:21" ht="39.75" customHeight="1" thickBot="1" x14ac:dyDescent="0.3">
      <c r="A74" s="4" t="s">
        <v>166</v>
      </c>
      <c r="B74" s="17" t="s">
        <v>56</v>
      </c>
      <c r="C74" s="23" t="s">
        <v>228</v>
      </c>
      <c r="D74" s="33">
        <v>36</v>
      </c>
      <c r="E74" s="33"/>
      <c r="F74" s="33"/>
      <c r="G74" s="33"/>
      <c r="H74" s="33"/>
      <c r="I74" s="33"/>
      <c r="J74" s="33">
        <v>36</v>
      </c>
      <c r="K74" s="33"/>
      <c r="L74" s="3"/>
      <c r="M74" s="3"/>
      <c r="N74" s="3"/>
      <c r="O74" s="3"/>
      <c r="P74" s="80">
        <v>0</v>
      </c>
      <c r="Q74" s="80">
        <v>0</v>
      </c>
      <c r="R74" s="80">
        <v>36</v>
      </c>
      <c r="S74" s="48">
        <v>0</v>
      </c>
      <c r="T74" s="48">
        <v>0</v>
      </c>
      <c r="U74" s="49">
        <v>0</v>
      </c>
    </row>
    <row r="75" spans="1:21" ht="35.25" customHeight="1" thickBot="1" x14ac:dyDescent="0.3">
      <c r="A75" s="24" t="s">
        <v>69</v>
      </c>
      <c r="B75" s="16" t="s">
        <v>153</v>
      </c>
      <c r="C75" s="23" t="s">
        <v>228</v>
      </c>
      <c r="D75" s="68">
        <v>108</v>
      </c>
      <c r="E75" s="68"/>
      <c r="F75" s="68"/>
      <c r="G75" s="68"/>
      <c r="H75" s="68"/>
      <c r="I75" s="68"/>
      <c r="J75" s="68">
        <v>108</v>
      </c>
      <c r="K75" s="68"/>
      <c r="L75" s="67"/>
      <c r="M75" s="67"/>
      <c r="N75" s="67"/>
      <c r="O75" s="67"/>
      <c r="P75" s="81">
        <v>0</v>
      </c>
      <c r="Q75" s="81">
        <v>0</v>
      </c>
      <c r="R75" s="81">
        <v>108</v>
      </c>
      <c r="S75" s="82">
        <v>0</v>
      </c>
      <c r="T75" s="82">
        <v>0</v>
      </c>
      <c r="U75" s="83">
        <v>0</v>
      </c>
    </row>
    <row r="76" spans="1:21" ht="120" customHeight="1" thickBot="1" x14ac:dyDescent="0.3">
      <c r="A76" s="59" t="s">
        <v>70</v>
      </c>
      <c r="B76" s="60" t="s">
        <v>167</v>
      </c>
      <c r="C76" s="61" t="s">
        <v>236</v>
      </c>
      <c r="D76" s="59">
        <f>SUM(D77:D80)</f>
        <v>386</v>
      </c>
      <c r="E76" s="59">
        <f t="shared" ref="E76:O76" si="24">SUM(E77:E80)</f>
        <v>20</v>
      </c>
      <c r="F76" s="59">
        <f t="shared" si="24"/>
        <v>186</v>
      </c>
      <c r="G76" s="59">
        <f t="shared" si="24"/>
        <v>80</v>
      </c>
      <c r="H76" s="59">
        <f t="shared" si="24"/>
        <v>106</v>
      </c>
      <c r="I76" s="59">
        <f t="shared" si="24"/>
        <v>0</v>
      </c>
      <c r="J76" s="59">
        <f t="shared" si="24"/>
        <v>180</v>
      </c>
      <c r="K76" s="59">
        <f t="shared" si="24"/>
        <v>0</v>
      </c>
      <c r="L76" s="59">
        <f t="shared" si="24"/>
        <v>0</v>
      </c>
      <c r="M76" s="59">
        <f t="shared" si="24"/>
        <v>194</v>
      </c>
      <c r="N76" s="59">
        <f t="shared" si="24"/>
        <v>0</v>
      </c>
      <c r="O76" s="59">
        <f t="shared" si="24"/>
        <v>0</v>
      </c>
      <c r="P76" s="59">
        <f>SUM(P77:P78)</f>
        <v>0</v>
      </c>
      <c r="Q76" s="59">
        <f t="shared" ref="Q76:U76" si="25">SUM(Q77:Q78)</f>
        <v>0</v>
      </c>
      <c r="R76" s="59">
        <f t="shared" si="25"/>
        <v>0</v>
      </c>
      <c r="S76" s="59">
        <f t="shared" si="25"/>
        <v>130</v>
      </c>
      <c r="T76" s="59">
        <f t="shared" si="25"/>
        <v>76</v>
      </c>
      <c r="U76" s="59">
        <f t="shared" si="25"/>
        <v>0</v>
      </c>
    </row>
    <row r="77" spans="1:21" ht="65.25" customHeight="1" thickBot="1" x14ac:dyDescent="0.3">
      <c r="A77" s="4" t="s">
        <v>71</v>
      </c>
      <c r="B77" s="17" t="s">
        <v>168</v>
      </c>
      <c r="C77" s="119" t="s">
        <v>237</v>
      </c>
      <c r="D77" s="3">
        <v>54</v>
      </c>
      <c r="E77" s="3">
        <v>6</v>
      </c>
      <c r="F77" s="3">
        <v>48</v>
      </c>
      <c r="G77" s="3">
        <v>34</v>
      </c>
      <c r="H77" s="3">
        <v>14</v>
      </c>
      <c r="I77" s="3"/>
      <c r="J77" s="3"/>
      <c r="K77" s="3"/>
      <c r="L77" s="3"/>
      <c r="M77" s="3">
        <v>22</v>
      </c>
      <c r="N77" s="3"/>
      <c r="O77" s="3"/>
      <c r="P77" s="3">
        <v>0</v>
      </c>
      <c r="Q77" s="3">
        <v>0</v>
      </c>
      <c r="R77" s="3">
        <v>0</v>
      </c>
      <c r="S77" s="3">
        <v>32</v>
      </c>
      <c r="T77" s="3">
        <v>22</v>
      </c>
      <c r="U77" s="3">
        <v>0</v>
      </c>
    </row>
    <row r="78" spans="1:21" ht="51" customHeight="1" thickBot="1" x14ac:dyDescent="0.3">
      <c r="A78" s="4" t="s">
        <v>169</v>
      </c>
      <c r="B78" s="17" t="s">
        <v>170</v>
      </c>
      <c r="C78" s="127"/>
      <c r="D78" s="33">
        <v>152</v>
      </c>
      <c r="E78" s="33">
        <v>14</v>
      </c>
      <c r="F78" s="33">
        <v>138</v>
      </c>
      <c r="G78" s="33">
        <v>46</v>
      </c>
      <c r="H78" s="33">
        <v>92</v>
      </c>
      <c r="I78" s="33"/>
      <c r="J78" s="33"/>
      <c r="K78" s="33"/>
      <c r="L78" s="3"/>
      <c r="M78" s="3">
        <v>64</v>
      </c>
      <c r="N78" s="3"/>
      <c r="O78" s="3"/>
      <c r="P78" s="3">
        <v>0</v>
      </c>
      <c r="Q78" s="3">
        <v>0</v>
      </c>
      <c r="R78" s="3">
        <v>0</v>
      </c>
      <c r="S78" s="33">
        <v>98</v>
      </c>
      <c r="T78" s="33">
        <v>54</v>
      </c>
      <c r="U78" s="33">
        <v>0</v>
      </c>
    </row>
    <row r="79" spans="1:21" ht="26.25" customHeight="1" thickBot="1" x14ac:dyDescent="0.3">
      <c r="A79" s="4" t="s">
        <v>171</v>
      </c>
      <c r="B79" s="17" t="s">
        <v>56</v>
      </c>
      <c r="C79" s="23" t="s">
        <v>237</v>
      </c>
      <c r="D79" s="33">
        <v>72</v>
      </c>
      <c r="E79" s="33"/>
      <c r="F79" s="33"/>
      <c r="G79" s="33"/>
      <c r="H79" s="33"/>
      <c r="I79" s="33"/>
      <c r="J79" s="33">
        <v>72</v>
      </c>
      <c r="K79" s="33"/>
      <c r="L79" s="3"/>
      <c r="M79" s="3">
        <v>72</v>
      </c>
      <c r="N79" s="3"/>
      <c r="O79" s="3"/>
      <c r="P79" s="64">
        <v>0</v>
      </c>
      <c r="Q79" s="64">
        <v>0</v>
      </c>
      <c r="R79" s="64">
        <v>0</v>
      </c>
      <c r="S79" s="78">
        <v>36</v>
      </c>
      <c r="T79" s="78">
        <v>36</v>
      </c>
      <c r="U79" s="78">
        <v>0</v>
      </c>
    </row>
    <row r="80" spans="1:21" ht="33.75" customHeight="1" thickBot="1" x14ac:dyDescent="0.3">
      <c r="A80" s="24" t="s">
        <v>72</v>
      </c>
      <c r="B80" s="16" t="s">
        <v>153</v>
      </c>
      <c r="C80" s="23" t="s">
        <v>237</v>
      </c>
      <c r="D80" s="8">
        <v>108</v>
      </c>
      <c r="E80" s="8"/>
      <c r="F80" s="8"/>
      <c r="G80" s="8"/>
      <c r="H80" s="8"/>
      <c r="I80" s="8"/>
      <c r="J80" s="8">
        <v>108</v>
      </c>
      <c r="K80" s="8"/>
      <c r="L80" s="8"/>
      <c r="M80" s="8">
        <v>36</v>
      </c>
      <c r="N80" s="3"/>
      <c r="O80" s="3"/>
      <c r="P80" s="57">
        <v>0</v>
      </c>
      <c r="Q80" s="57">
        <v>0</v>
      </c>
      <c r="R80" s="57">
        <v>0</v>
      </c>
      <c r="S80" s="56">
        <v>36</v>
      </c>
      <c r="T80" s="79">
        <v>72</v>
      </c>
      <c r="U80" s="79">
        <v>0</v>
      </c>
    </row>
    <row r="81" spans="1:21" ht="37.5" customHeight="1" thickBot="1" x14ac:dyDescent="0.3">
      <c r="A81" s="59" t="s">
        <v>73</v>
      </c>
      <c r="B81" s="60" t="s">
        <v>172</v>
      </c>
      <c r="C81" s="61" t="s">
        <v>189</v>
      </c>
      <c r="D81" s="59">
        <v>262</v>
      </c>
      <c r="E81" s="59">
        <f t="shared" ref="E81:O81" si="26">SUM(E82:E84)</f>
        <v>12</v>
      </c>
      <c r="F81" s="59">
        <f t="shared" si="26"/>
        <v>142</v>
      </c>
      <c r="G81" s="59">
        <f t="shared" si="26"/>
        <v>74</v>
      </c>
      <c r="H81" s="59">
        <f t="shared" si="26"/>
        <v>52</v>
      </c>
      <c r="I81" s="59">
        <f t="shared" si="26"/>
        <v>16</v>
      </c>
      <c r="J81" s="59">
        <f t="shared" si="26"/>
        <v>108</v>
      </c>
      <c r="K81" s="59">
        <f t="shared" si="26"/>
        <v>0</v>
      </c>
      <c r="L81" s="59">
        <f t="shared" si="26"/>
        <v>0</v>
      </c>
      <c r="M81" s="59">
        <f t="shared" si="26"/>
        <v>58</v>
      </c>
      <c r="N81" s="59">
        <f t="shared" si="26"/>
        <v>0</v>
      </c>
      <c r="O81" s="59">
        <f t="shared" si="26"/>
        <v>0</v>
      </c>
      <c r="P81" s="63">
        <f>SUM(P82:P83)</f>
        <v>0</v>
      </c>
      <c r="Q81" s="63">
        <f t="shared" ref="Q81:U81" si="27">SUM(Q82:Q83)</f>
        <v>0</v>
      </c>
      <c r="R81" s="63">
        <f t="shared" si="27"/>
        <v>0</v>
      </c>
      <c r="S81" s="63">
        <f t="shared" si="27"/>
        <v>0</v>
      </c>
      <c r="T81" s="63">
        <f t="shared" si="27"/>
        <v>36</v>
      </c>
      <c r="U81" s="63">
        <f t="shared" si="27"/>
        <v>118</v>
      </c>
    </row>
    <row r="82" spans="1:21" ht="33" customHeight="1" thickBot="1" x14ac:dyDescent="0.3">
      <c r="A82" s="4" t="s">
        <v>74</v>
      </c>
      <c r="B82" s="17" t="s">
        <v>173</v>
      </c>
      <c r="C82" s="119" t="s">
        <v>28</v>
      </c>
      <c r="D82" s="9">
        <v>118</v>
      </c>
      <c r="E82" s="3">
        <v>10</v>
      </c>
      <c r="F82" s="3">
        <v>108</v>
      </c>
      <c r="G82" s="70">
        <v>60</v>
      </c>
      <c r="H82" s="3">
        <v>32</v>
      </c>
      <c r="I82" s="3">
        <v>16</v>
      </c>
      <c r="J82" s="3"/>
      <c r="K82" s="3"/>
      <c r="L82" s="3"/>
      <c r="M82" s="3">
        <v>22</v>
      </c>
      <c r="N82" s="3"/>
      <c r="O82" s="3"/>
      <c r="P82" s="3">
        <v>0</v>
      </c>
      <c r="Q82" s="3">
        <v>0</v>
      </c>
      <c r="R82" s="3">
        <v>0</v>
      </c>
      <c r="S82" s="9">
        <v>0</v>
      </c>
      <c r="T82" s="9">
        <v>36</v>
      </c>
      <c r="U82" s="3">
        <v>82</v>
      </c>
    </row>
    <row r="83" spans="1:21" ht="27.75" customHeight="1" thickBot="1" x14ac:dyDescent="0.3">
      <c r="A83" s="9" t="s">
        <v>207</v>
      </c>
      <c r="B83" s="22" t="s">
        <v>208</v>
      </c>
      <c r="C83" s="115"/>
      <c r="D83" s="9">
        <v>36</v>
      </c>
      <c r="E83" s="9">
        <v>2</v>
      </c>
      <c r="F83" s="9">
        <v>34</v>
      </c>
      <c r="G83" s="85">
        <v>14</v>
      </c>
      <c r="H83" s="9">
        <v>20</v>
      </c>
      <c r="I83" s="9"/>
      <c r="J83" s="9"/>
      <c r="K83" s="9"/>
      <c r="L83" s="9"/>
      <c r="M83" s="9">
        <v>36</v>
      </c>
      <c r="N83" s="9"/>
      <c r="O83" s="9"/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36</v>
      </c>
    </row>
    <row r="84" spans="1:21" ht="25.5" customHeight="1" thickBot="1" x14ac:dyDescent="0.3">
      <c r="A84" s="9" t="s">
        <v>75</v>
      </c>
      <c r="B84" s="22" t="s">
        <v>58</v>
      </c>
      <c r="C84" s="23" t="s">
        <v>28</v>
      </c>
      <c r="D84" s="9">
        <v>108</v>
      </c>
      <c r="E84" s="9"/>
      <c r="F84" s="9"/>
      <c r="G84" s="9"/>
      <c r="H84" s="9"/>
      <c r="I84" s="9"/>
      <c r="J84" s="9">
        <v>108</v>
      </c>
      <c r="K84" s="9"/>
      <c r="L84" s="9"/>
      <c r="M84" s="9"/>
      <c r="N84" s="9"/>
      <c r="O84" s="9"/>
      <c r="P84" s="56">
        <v>0</v>
      </c>
      <c r="Q84" s="56">
        <v>0</v>
      </c>
      <c r="R84" s="56">
        <v>0</v>
      </c>
      <c r="S84" s="56">
        <v>0</v>
      </c>
      <c r="T84" s="56">
        <v>0</v>
      </c>
      <c r="U84" s="56">
        <v>108</v>
      </c>
    </row>
    <row r="85" spans="1:21" ht="29.25" customHeight="1" thickBot="1" x14ac:dyDescent="0.3">
      <c r="A85" s="59" t="s">
        <v>76</v>
      </c>
      <c r="B85" s="60" t="s">
        <v>196</v>
      </c>
      <c r="C85" s="61" t="s">
        <v>238</v>
      </c>
      <c r="D85" s="59">
        <f>SUM(D86:D87)</f>
        <v>300</v>
      </c>
      <c r="E85" s="59">
        <v>12</v>
      </c>
      <c r="F85" s="59">
        <f>SUM(F86:F87)</f>
        <v>108</v>
      </c>
      <c r="G85" s="59">
        <f>SUM(G86:G87)</f>
        <v>58</v>
      </c>
      <c r="H85" s="59">
        <f>SUM(H86:H87)</f>
        <v>50</v>
      </c>
      <c r="I85" s="59">
        <f t="shared" ref="I85:O85" si="28">SUM(I86:I87)</f>
        <v>0</v>
      </c>
      <c r="J85" s="59">
        <f t="shared" si="28"/>
        <v>180</v>
      </c>
      <c r="K85" s="59">
        <f t="shared" si="28"/>
        <v>0</v>
      </c>
      <c r="L85" s="59">
        <f t="shared" si="28"/>
        <v>0</v>
      </c>
      <c r="M85" s="59">
        <f t="shared" si="28"/>
        <v>120</v>
      </c>
      <c r="N85" s="59">
        <f t="shared" si="28"/>
        <v>0</v>
      </c>
      <c r="O85" s="59">
        <f t="shared" si="28"/>
        <v>0</v>
      </c>
      <c r="P85" s="59">
        <f>SUM(P86)</f>
        <v>0</v>
      </c>
      <c r="Q85" s="59">
        <f t="shared" ref="Q85:U85" si="29">SUM(Q86)</f>
        <v>0</v>
      </c>
      <c r="R85" s="59">
        <f t="shared" si="29"/>
        <v>58</v>
      </c>
      <c r="S85" s="59">
        <f t="shared" si="29"/>
        <v>62</v>
      </c>
      <c r="T85" s="59">
        <f t="shared" si="29"/>
        <v>0</v>
      </c>
      <c r="U85" s="59">
        <f t="shared" si="29"/>
        <v>0</v>
      </c>
    </row>
    <row r="86" spans="1:21" ht="23.25" customHeight="1" thickBot="1" x14ac:dyDescent="0.3">
      <c r="A86" s="4" t="s">
        <v>77</v>
      </c>
      <c r="B86" s="17" t="s">
        <v>95</v>
      </c>
      <c r="C86" s="10" t="s">
        <v>225</v>
      </c>
      <c r="D86" s="9">
        <v>120</v>
      </c>
      <c r="E86" s="67">
        <v>12</v>
      </c>
      <c r="F86" s="67">
        <v>108</v>
      </c>
      <c r="G86" s="67">
        <v>58</v>
      </c>
      <c r="H86" s="67">
        <v>50</v>
      </c>
      <c r="I86" s="3"/>
      <c r="J86" s="3"/>
      <c r="K86" s="3"/>
      <c r="L86" s="3"/>
      <c r="M86" s="3">
        <v>120</v>
      </c>
      <c r="N86" s="3"/>
      <c r="O86" s="3"/>
      <c r="P86" s="3">
        <v>0</v>
      </c>
      <c r="Q86" s="3">
        <v>0</v>
      </c>
      <c r="R86" s="3">
        <v>58</v>
      </c>
      <c r="S86" s="3">
        <v>62</v>
      </c>
      <c r="T86" s="3">
        <v>0</v>
      </c>
      <c r="U86" s="3">
        <v>0</v>
      </c>
    </row>
    <row r="87" spans="1:21" ht="36" customHeight="1" thickBot="1" x14ac:dyDescent="0.3">
      <c r="A87" s="9" t="s">
        <v>174</v>
      </c>
      <c r="B87" s="37" t="s">
        <v>153</v>
      </c>
      <c r="C87" s="23" t="s">
        <v>225</v>
      </c>
      <c r="D87" s="3">
        <v>180</v>
      </c>
      <c r="E87" s="3"/>
      <c r="F87" s="3"/>
      <c r="G87" s="3"/>
      <c r="H87" s="3"/>
      <c r="I87" s="3"/>
      <c r="J87" s="3">
        <v>180</v>
      </c>
      <c r="K87" s="3"/>
      <c r="L87" s="3"/>
      <c r="M87" s="3"/>
      <c r="N87" s="3"/>
      <c r="O87" s="3"/>
      <c r="P87" s="57">
        <v>0</v>
      </c>
      <c r="Q87" s="57">
        <v>0</v>
      </c>
      <c r="R87" s="57">
        <v>72</v>
      </c>
      <c r="S87" s="57">
        <v>108</v>
      </c>
      <c r="T87" s="57">
        <v>0</v>
      </c>
      <c r="U87" s="57">
        <v>0</v>
      </c>
    </row>
    <row r="88" spans="1:21" ht="33" customHeight="1" thickBot="1" x14ac:dyDescent="0.3">
      <c r="A88" s="59" t="s">
        <v>175</v>
      </c>
      <c r="B88" s="60" t="s">
        <v>197</v>
      </c>
      <c r="C88" s="61" t="s">
        <v>239</v>
      </c>
      <c r="D88" s="63">
        <f>SUM(D89:D90)</f>
        <v>216</v>
      </c>
      <c r="E88" s="63">
        <f>SUM(E89:E90)</f>
        <v>8</v>
      </c>
      <c r="F88" s="63">
        <f>SUM(F89:F90)</f>
        <v>64</v>
      </c>
      <c r="G88" s="63">
        <f>SUM(G89:G90)</f>
        <v>66</v>
      </c>
      <c r="H88" s="63">
        <f>SUM(H89:H90)</f>
        <v>32</v>
      </c>
      <c r="I88" s="63">
        <f t="shared" ref="I88:O88" si="30">SUM(I89:I90)</f>
        <v>0</v>
      </c>
      <c r="J88" s="63">
        <f t="shared" si="30"/>
        <v>0</v>
      </c>
      <c r="K88" s="63">
        <f t="shared" si="30"/>
        <v>0</v>
      </c>
      <c r="L88" s="63">
        <f t="shared" si="30"/>
        <v>0</v>
      </c>
      <c r="M88" s="63">
        <f t="shared" si="30"/>
        <v>216</v>
      </c>
      <c r="N88" s="63">
        <f t="shared" si="30"/>
        <v>0</v>
      </c>
      <c r="O88" s="63">
        <f t="shared" si="30"/>
        <v>0</v>
      </c>
      <c r="P88" s="63">
        <f>SUM(P89)</f>
        <v>0</v>
      </c>
      <c r="Q88" s="63">
        <f t="shared" ref="Q88:U88" si="31">SUM(Q89)</f>
        <v>0</v>
      </c>
      <c r="R88" s="63">
        <f t="shared" si="31"/>
        <v>0</v>
      </c>
      <c r="S88" s="63">
        <f t="shared" si="31"/>
        <v>0</v>
      </c>
      <c r="T88" s="63">
        <f t="shared" si="31"/>
        <v>72</v>
      </c>
      <c r="U88" s="63">
        <f t="shared" si="31"/>
        <v>0</v>
      </c>
    </row>
    <row r="89" spans="1:21" ht="24" customHeight="1" thickBot="1" x14ac:dyDescent="0.3">
      <c r="A89" s="4" t="s">
        <v>176</v>
      </c>
      <c r="B89" s="17" t="s">
        <v>177</v>
      </c>
      <c r="C89" s="10" t="s">
        <v>237</v>
      </c>
      <c r="D89" s="3">
        <v>72</v>
      </c>
      <c r="E89" s="3">
        <v>8</v>
      </c>
      <c r="F89" s="3">
        <v>64</v>
      </c>
      <c r="G89" s="3">
        <v>66</v>
      </c>
      <c r="H89" s="3">
        <v>32</v>
      </c>
      <c r="I89" s="3"/>
      <c r="J89" s="3"/>
      <c r="K89" s="3"/>
      <c r="L89" s="3"/>
      <c r="M89" s="3">
        <v>72</v>
      </c>
      <c r="N89" s="3"/>
      <c r="O89" s="3"/>
      <c r="P89" s="3">
        <v>0</v>
      </c>
      <c r="Q89" s="3">
        <v>0</v>
      </c>
      <c r="R89" s="3">
        <v>0</v>
      </c>
      <c r="S89" s="21">
        <v>0</v>
      </c>
      <c r="T89" s="3">
        <v>72</v>
      </c>
      <c r="U89" s="3">
        <v>0</v>
      </c>
    </row>
    <row r="90" spans="1:21" ht="33.75" customHeight="1" thickBot="1" x14ac:dyDescent="0.3">
      <c r="A90" s="9" t="s">
        <v>178</v>
      </c>
      <c r="B90" s="37" t="s">
        <v>153</v>
      </c>
      <c r="C90" s="23" t="s">
        <v>237</v>
      </c>
      <c r="D90" s="3">
        <v>144</v>
      </c>
      <c r="E90" s="3"/>
      <c r="F90" s="3"/>
      <c r="G90" s="3"/>
      <c r="H90" s="3"/>
      <c r="I90" s="3"/>
      <c r="J90" s="3"/>
      <c r="K90" s="3"/>
      <c r="L90" s="3"/>
      <c r="M90" s="3">
        <v>144</v>
      </c>
      <c r="N90" s="3"/>
      <c r="O90" s="3"/>
      <c r="P90" s="57">
        <v>0</v>
      </c>
      <c r="Q90" s="57">
        <v>0</v>
      </c>
      <c r="R90" s="57">
        <v>0</v>
      </c>
      <c r="S90" s="56">
        <v>0</v>
      </c>
      <c r="T90" s="57">
        <v>144</v>
      </c>
      <c r="U90" s="57">
        <v>0</v>
      </c>
    </row>
    <row r="91" spans="1:21" ht="35.25" customHeight="1" thickBot="1" x14ac:dyDescent="0.3">
      <c r="A91" s="6" t="s">
        <v>99</v>
      </c>
      <c r="B91" s="15" t="s">
        <v>100</v>
      </c>
      <c r="C91" s="10"/>
      <c r="D91" s="7">
        <v>144</v>
      </c>
      <c r="E91" s="3"/>
      <c r="F91" s="7"/>
      <c r="G91" s="3"/>
      <c r="H91" s="3"/>
      <c r="I91" s="3"/>
      <c r="J91" s="7">
        <v>144</v>
      </c>
      <c r="K91" s="3"/>
      <c r="L91" s="3"/>
      <c r="M91" s="3"/>
      <c r="N91" s="3"/>
      <c r="O91" s="3"/>
      <c r="P91" s="7"/>
      <c r="Q91" s="7"/>
      <c r="R91" s="7"/>
      <c r="S91" s="7"/>
      <c r="T91" s="7"/>
      <c r="U91" s="7">
        <v>144</v>
      </c>
    </row>
    <row r="92" spans="1:21" ht="35.25" customHeight="1" thickBot="1" x14ac:dyDescent="0.3">
      <c r="A92" s="6"/>
      <c r="B92" s="15" t="s">
        <v>130</v>
      </c>
      <c r="C92" s="10"/>
      <c r="D92" s="7">
        <v>180</v>
      </c>
      <c r="E92" s="3"/>
      <c r="F92" s="7"/>
      <c r="G92" s="3"/>
      <c r="H92" s="3"/>
      <c r="I92" s="3"/>
      <c r="J92" s="3"/>
      <c r="K92" s="7">
        <v>180</v>
      </c>
      <c r="L92" s="7"/>
      <c r="M92" s="7"/>
      <c r="N92" s="3"/>
      <c r="O92" s="3"/>
      <c r="P92" s="3"/>
      <c r="Q92" s="3"/>
      <c r="R92" s="3"/>
      <c r="S92" s="3"/>
      <c r="T92" s="3"/>
      <c r="U92" s="7"/>
    </row>
    <row r="93" spans="1:21" ht="35.25" customHeight="1" thickBot="1" x14ac:dyDescent="0.3">
      <c r="A93" s="6" t="s">
        <v>101</v>
      </c>
      <c r="B93" s="15" t="s">
        <v>96</v>
      </c>
      <c r="C93" s="10"/>
      <c r="D93" s="77" t="s">
        <v>188</v>
      </c>
      <c r="E93" s="7"/>
      <c r="F93" s="7"/>
      <c r="G93" s="3"/>
      <c r="H93" s="3"/>
      <c r="I93" s="3"/>
      <c r="J93" s="7">
        <v>216</v>
      </c>
      <c r="K93" s="7"/>
      <c r="L93" s="7"/>
      <c r="M93" s="7">
        <v>216</v>
      </c>
      <c r="N93" s="3"/>
      <c r="O93" s="7"/>
      <c r="P93" s="3"/>
      <c r="Q93" s="10"/>
      <c r="R93" s="3"/>
      <c r="S93" s="3"/>
      <c r="T93" s="3"/>
      <c r="U93" s="7">
        <v>216</v>
      </c>
    </row>
    <row r="94" spans="1:21" ht="35.25" customHeight="1" thickBot="1" x14ac:dyDescent="0.3">
      <c r="A94" s="65"/>
      <c r="B94" s="65" t="s">
        <v>78</v>
      </c>
      <c r="C94" s="54" t="s">
        <v>243</v>
      </c>
      <c r="D94" s="66">
        <f>D93+D92+D91+D29+D28+D10</f>
        <v>5940</v>
      </c>
      <c r="E94" s="66">
        <f t="shared" ref="E94:U94" si="32">E93+E92+E91+E29+E28+E10</f>
        <v>214</v>
      </c>
      <c r="F94" s="66">
        <f t="shared" si="32"/>
        <v>3890</v>
      </c>
      <c r="G94" s="66">
        <f t="shared" si="32"/>
        <v>2059</v>
      </c>
      <c r="H94" s="66">
        <f t="shared" si="32"/>
        <v>1833</v>
      </c>
      <c r="I94" s="66">
        <f t="shared" si="32"/>
        <v>32</v>
      </c>
      <c r="J94" s="66">
        <f t="shared" si="32"/>
        <v>1584</v>
      </c>
      <c r="K94" s="87">
        <f>K29+K10</f>
        <v>252</v>
      </c>
      <c r="L94" s="55"/>
      <c r="M94" s="89"/>
      <c r="N94" s="58">
        <f t="shared" si="32"/>
        <v>576</v>
      </c>
      <c r="O94" s="66">
        <f t="shared" si="32"/>
        <v>828</v>
      </c>
      <c r="P94" s="58">
        <f t="shared" si="32"/>
        <v>432</v>
      </c>
      <c r="Q94" s="58">
        <f t="shared" si="32"/>
        <v>702</v>
      </c>
      <c r="R94" s="58">
        <f t="shared" si="32"/>
        <v>342</v>
      </c>
      <c r="S94" s="58">
        <f t="shared" si="32"/>
        <v>522</v>
      </c>
      <c r="T94" s="58">
        <f t="shared" si="32"/>
        <v>324</v>
      </c>
      <c r="U94" s="58">
        <f t="shared" si="32"/>
        <v>738</v>
      </c>
    </row>
    <row r="95" spans="1:21" ht="35.25" customHeight="1" thickBot="1" x14ac:dyDescent="0.3">
      <c r="A95" s="116"/>
      <c r="B95" s="117"/>
      <c r="C95" s="117"/>
      <c r="D95" s="117"/>
      <c r="E95" s="118"/>
      <c r="F95" s="90" t="s">
        <v>78</v>
      </c>
      <c r="G95" s="101" t="s">
        <v>79</v>
      </c>
      <c r="H95" s="102"/>
      <c r="I95" s="102"/>
      <c r="J95" s="102"/>
      <c r="K95" s="102"/>
      <c r="L95" s="135"/>
      <c r="M95" s="136"/>
      <c r="N95" s="3">
        <v>12</v>
      </c>
      <c r="O95" s="9">
        <v>13</v>
      </c>
      <c r="P95" s="3">
        <v>11</v>
      </c>
      <c r="Q95" s="3">
        <v>14</v>
      </c>
      <c r="R95" s="3">
        <v>9</v>
      </c>
      <c r="S95" s="3">
        <v>11</v>
      </c>
      <c r="T95" s="3">
        <v>7</v>
      </c>
      <c r="U95" s="3">
        <v>7</v>
      </c>
    </row>
    <row r="96" spans="1:21" ht="17.25" customHeight="1" thickBot="1" x14ac:dyDescent="0.3">
      <c r="A96" s="104"/>
      <c r="B96" s="105"/>
      <c r="C96" s="105"/>
      <c r="D96" s="105"/>
      <c r="E96" s="106"/>
      <c r="F96" s="91"/>
      <c r="G96" s="101" t="s">
        <v>80</v>
      </c>
      <c r="H96" s="102"/>
      <c r="I96" s="102"/>
      <c r="J96" s="102"/>
      <c r="K96" s="102"/>
      <c r="L96" s="135"/>
      <c r="M96" s="136"/>
      <c r="N96" s="3">
        <v>0</v>
      </c>
      <c r="O96" s="3">
        <v>0</v>
      </c>
      <c r="P96" s="3">
        <v>2</v>
      </c>
      <c r="Q96" s="3">
        <v>1</v>
      </c>
      <c r="R96" s="3">
        <v>4</v>
      </c>
      <c r="S96" s="3">
        <v>1</v>
      </c>
      <c r="T96" s="3">
        <v>2</v>
      </c>
      <c r="U96" s="3">
        <v>0</v>
      </c>
    </row>
    <row r="97" spans="1:21" ht="21" customHeight="1" thickBot="1" x14ac:dyDescent="0.3">
      <c r="A97" s="128" t="s">
        <v>96</v>
      </c>
      <c r="B97" s="129"/>
      <c r="C97" s="129"/>
      <c r="D97" s="129"/>
      <c r="E97" s="130"/>
      <c r="F97" s="91"/>
      <c r="G97" s="101" t="s">
        <v>81</v>
      </c>
      <c r="H97" s="102"/>
      <c r="I97" s="102"/>
      <c r="J97" s="102"/>
      <c r="K97" s="102"/>
      <c r="L97" s="135"/>
      <c r="M97" s="136"/>
      <c r="N97" s="3">
        <v>0</v>
      </c>
      <c r="O97" s="3">
        <v>0</v>
      </c>
      <c r="P97" s="3">
        <v>2</v>
      </c>
      <c r="Q97" s="3">
        <v>3</v>
      </c>
      <c r="R97" s="3">
        <v>3</v>
      </c>
      <c r="S97" s="3">
        <v>8</v>
      </c>
      <c r="T97" s="3">
        <v>5</v>
      </c>
      <c r="U97" s="3">
        <v>3</v>
      </c>
    </row>
    <row r="98" spans="1:21" ht="16.5" customHeight="1" thickBot="1" x14ac:dyDescent="0.3">
      <c r="A98" s="104"/>
      <c r="B98" s="105"/>
      <c r="C98" s="105"/>
      <c r="D98" s="105"/>
      <c r="E98" s="106"/>
      <c r="F98" s="91"/>
      <c r="G98" s="101" t="s">
        <v>82</v>
      </c>
      <c r="H98" s="102"/>
      <c r="I98" s="102"/>
      <c r="J98" s="102"/>
      <c r="K98" s="102"/>
      <c r="L98" s="135"/>
      <c r="M98" s="136"/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4</v>
      </c>
    </row>
    <row r="99" spans="1:21" ht="21.75" customHeight="1" thickBot="1" x14ac:dyDescent="0.3">
      <c r="A99" s="104" t="s">
        <v>200</v>
      </c>
      <c r="B99" s="105"/>
      <c r="C99" s="105"/>
      <c r="D99" s="105"/>
      <c r="E99" s="106"/>
      <c r="F99" s="91"/>
      <c r="G99" s="101" t="s">
        <v>83</v>
      </c>
      <c r="H99" s="102"/>
      <c r="I99" s="102"/>
      <c r="J99" s="102"/>
      <c r="K99" s="102"/>
      <c r="L99" s="135"/>
      <c r="M99" s="136"/>
      <c r="N99" s="3">
        <v>2</v>
      </c>
      <c r="O99" s="3">
        <v>3</v>
      </c>
      <c r="P99" s="3">
        <v>3</v>
      </c>
      <c r="Q99" s="3">
        <v>3</v>
      </c>
      <c r="R99" s="3">
        <v>2</v>
      </c>
      <c r="S99" s="3">
        <v>3</v>
      </c>
      <c r="T99" s="3">
        <v>3</v>
      </c>
      <c r="U99" s="3">
        <v>2</v>
      </c>
    </row>
    <row r="100" spans="1:21" ht="21.75" customHeight="1" thickBot="1" x14ac:dyDescent="0.3">
      <c r="A100" s="104" t="s">
        <v>201</v>
      </c>
      <c r="B100" s="105"/>
      <c r="C100" s="105"/>
      <c r="D100" s="105"/>
      <c r="E100" s="69"/>
      <c r="F100" s="91"/>
      <c r="G100" s="101" t="s">
        <v>202</v>
      </c>
      <c r="H100" s="102"/>
      <c r="I100" s="102"/>
      <c r="J100" s="102"/>
      <c r="K100" s="102"/>
      <c r="L100" s="135"/>
      <c r="M100" s="136"/>
      <c r="N100" s="3">
        <v>1</v>
      </c>
      <c r="O100" s="3">
        <v>9</v>
      </c>
      <c r="P100" s="75">
        <v>4</v>
      </c>
      <c r="Q100" s="75">
        <v>7</v>
      </c>
      <c r="R100" s="75">
        <v>5</v>
      </c>
      <c r="S100" s="75">
        <v>7</v>
      </c>
      <c r="T100" s="3">
        <v>5</v>
      </c>
      <c r="U100" s="3">
        <v>5</v>
      </c>
    </row>
    <row r="101" spans="1:21" ht="36" customHeight="1" thickBot="1" x14ac:dyDescent="0.3">
      <c r="A101" s="104" t="s">
        <v>205</v>
      </c>
      <c r="B101" s="105"/>
      <c r="C101" s="105"/>
      <c r="D101" s="105"/>
      <c r="E101" s="106"/>
      <c r="F101" s="91"/>
      <c r="G101" s="101" t="s">
        <v>84</v>
      </c>
      <c r="H101" s="102"/>
      <c r="I101" s="102"/>
      <c r="J101" s="102"/>
      <c r="K101" s="102"/>
      <c r="L101" s="135"/>
      <c r="M101" s="136"/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</row>
    <row r="102" spans="1:21" ht="39" customHeight="1" thickBot="1" x14ac:dyDescent="0.3">
      <c r="A102" s="121" t="s">
        <v>206</v>
      </c>
      <c r="B102" s="122"/>
      <c r="C102" s="122"/>
      <c r="D102" s="122"/>
      <c r="E102" s="123"/>
      <c r="F102" s="92"/>
      <c r="G102" s="101"/>
      <c r="H102" s="102"/>
      <c r="I102" s="102"/>
      <c r="J102" s="102"/>
      <c r="K102" s="102"/>
      <c r="L102" s="135"/>
      <c r="M102" s="136"/>
      <c r="N102" s="3"/>
      <c r="O102" s="3"/>
      <c r="P102" s="3"/>
      <c r="Q102" s="3"/>
      <c r="R102" s="3"/>
      <c r="S102" s="3"/>
      <c r="T102" s="3"/>
      <c r="U102" s="3"/>
    </row>
    <row r="103" spans="1:21" ht="11.25" customHeight="1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1:21" ht="18.75" hidden="1" x14ac:dyDescent="0.3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</sheetData>
  <mergeCells count="54">
    <mergeCell ref="C1:U1"/>
    <mergeCell ref="A2:A7"/>
    <mergeCell ref="B2:B7"/>
    <mergeCell ref="C2:C7"/>
    <mergeCell ref="D2:D7"/>
    <mergeCell ref="E2:K2"/>
    <mergeCell ref="N2:U2"/>
    <mergeCell ref="E3:E7"/>
    <mergeCell ref="F3:K3"/>
    <mergeCell ref="N3:O3"/>
    <mergeCell ref="F4:I4"/>
    <mergeCell ref="J4:J7"/>
    <mergeCell ref="K4:K7"/>
    <mergeCell ref="F5:F7"/>
    <mergeCell ref="G5:I5"/>
    <mergeCell ref="T5:T7"/>
    <mergeCell ref="U5:U7"/>
    <mergeCell ref="P3:Q3"/>
    <mergeCell ref="R3:S3"/>
    <mergeCell ref="T3:U3"/>
    <mergeCell ref="C67:C68"/>
    <mergeCell ref="P5:P7"/>
    <mergeCell ref="Q5:Q7"/>
    <mergeCell ref="R5:R7"/>
    <mergeCell ref="S5:S7"/>
    <mergeCell ref="N5:N7"/>
    <mergeCell ref="O5:O7"/>
    <mergeCell ref="G6:G7"/>
    <mergeCell ref="H6:H7"/>
    <mergeCell ref="I6:I7"/>
    <mergeCell ref="C57:C58"/>
    <mergeCell ref="C62:C63"/>
    <mergeCell ref="C77:C78"/>
    <mergeCell ref="C82:C83"/>
    <mergeCell ref="A95:E95"/>
    <mergeCell ref="F95:F102"/>
    <mergeCell ref="A96:E96"/>
    <mergeCell ref="A97:E97"/>
    <mergeCell ref="G101:M101"/>
    <mergeCell ref="G102:M102"/>
    <mergeCell ref="A101:E101"/>
    <mergeCell ref="A102:E102"/>
    <mergeCell ref="L3:L7"/>
    <mergeCell ref="M3:M7"/>
    <mergeCell ref="G95:M95"/>
    <mergeCell ref="G96:M96"/>
    <mergeCell ref="G97:M97"/>
    <mergeCell ref="G98:M98"/>
    <mergeCell ref="A98:E98"/>
    <mergeCell ref="A99:E99"/>
    <mergeCell ref="A100:D100"/>
    <mergeCell ref="G99:M99"/>
    <mergeCell ref="G100:M100"/>
    <mergeCell ref="C72:C7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 1-4 курс 2018-2019</vt:lpstr>
      <vt:lpstr>Лист1</vt:lpstr>
      <vt:lpstr>' 1-4 курс 2018-2019'!Область_печати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TGutik@htk.local</cp:lastModifiedBy>
  <cp:revision>0</cp:revision>
  <cp:lastPrinted>2022-12-06T04:38:13Z</cp:lastPrinted>
  <dcterms:created xsi:type="dcterms:W3CDTF">2016-03-15T00:03:54Z</dcterms:created>
  <dcterms:modified xsi:type="dcterms:W3CDTF">2023-11-14T05:22:34Z</dcterms:modified>
  <dc:language>ru-RU</dc:language>
</cp:coreProperties>
</file>